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320" windowHeight="11160"/>
  </bookViews>
  <sheets>
    <sheet name="Hoja1" sheetId="1" r:id="rId1"/>
  </sheets>
  <externalReferences>
    <externalReference r:id="rId2"/>
  </externalReferences>
  <definedNames>
    <definedName name="_xlnm._FilterDatabase" localSheetId="0" hidden="1">Hoja1!#REF!</definedName>
  </definedNames>
  <calcPr calcId="144525"/>
</workbook>
</file>

<file path=xl/calcChain.xml><?xml version="1.0" encoding="utf-8"?>
<calcChain xmlns="http://schemas.openxmlformats.org/spreadsheetml/2006/main">
  <c r="C168" i="1" l="1"/>
  <c r="G167" i="1"/>
  <c r="E164" i="1"/>
  <c r="E168" i="1" s="1"/>
  <c r="F163" i="1"/>
  <c r="F162" i="1"/>
  <c r="F161" i="1"/>
  <c r="G161" i="1" s="1"/>
  <c r="F160" i="1"/>
  <c r="G159" i="1"/>
  <c r="G158" i="1"/>
  <c r="G157" i="1"/>
  <c r="F164" i="1" l="1"/>
  <c r="G168" i="1"/>
  <c r="G469" i="1" l="1"/>
  <c r="G468" i="1"/>
  <c r="G467" i="1"/>
  <c r="G466" i="1"/>
  <c r="G465" i="1"/>
  <c r="G464" i="1"/>
  <c r="G463" i="1"/>
  <c r="D470" i="1"/>
  <c r="G470" i="1" l="1"/>
  <c r="G454" i="1" l="1"/>
  <c r="B389" i="1" l="1"/>
  <c r="B390" i="1" s="1"/>
  <c r="B391" i="1" s="1"/>
  <c r="B392" i="1" s="1"/>
  <c r="B393" i="1" s="1"/>
  <c r="B394" i="1" s="1"/>
  <c r="B395" i="1" s="1"/>
  <c r="B396" i="1" s="1"/>
  <c r="B397" i="1" s="1"/>
  <c r="B398" i="1" s="1"/>
  <c r="B399" i="1" s="1"/>
  <c r="B400" i="1" s="1"/>
  <c r="B401" i="1" s="1"/>
  <c r="B402" i="1" s="1"/>
  <c r="G315" i="1" l="1"/>
  <c r="F315" i="1"/>
  <c r="F470" i="1" l="1"/>
  <c r="E470" i="1"/>
  <c r="G453" i="1" l="1"/>
  <c r="G452" i="1"/>
  <c r="G450" i="1"/>
</calcChain>
</file>

<file path=xl/comments1.xml><?xml version="1.0" encoding="utf-8"?>
<comments xmlns="http://schemas.openxmlformats.org/spreadsheetml/2006/main">
  <authors>
    <author>MECIP</author>
  </authors>
  <commentList>
    <comment ref="B74" authorId="0">
      <text>
        <r>
          <rPr>
            <b/>
            <sz val="9"/>
            <color indexed="81"/>
            <rFont val="Tahoma"/>
            <family val="2"/>
          </rPr>
          <t>MECIP:</t>
        </r>
        <r>
          <rPr>
            <sz val="9"/>
            <color indexed="81"/>
            <rFont val="Tahoma"/>
            <family val="2"/>
          </rPr>
          <t xml:space="preserve">
</t>
        </r>
      </text>
    </comment>
  </commentList>
</comments>
</file>

<file path=xl/sharedStrings.xml><?xml version="1.0" encoding="utf-8"?>
<sst xmlns="http://schemas.openxmlformats.org/spreadsheetml/2006/main" count="1027" uniqueCount="604">
  <si>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</si>
  <si>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</si>
  <si>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</si>
  <si>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</si>
  <si>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</si>
  <si>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</si>
  <si>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</si>
  <si>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</si>
  <si>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</si>
  <si>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</si>
  <si>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</si>
  <si>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</si>
  <si>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</si>
  <si>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Mes</t>
  </si>
  <si>
    <t>Nivel de Cumplimiento (%)</t>
  </si>
  <si>
    <t>4.3 Nivel de Cumplimiento de Respuestas a Consultas Ciudadanas - Transparencia Pasiva Ley N° 5282/14</t>
  </si>
  <si>
    <t>Respondidos</t>
  </si>
  <si>
    <t>No Respondidos</t>
  </si>
  <si>
    <t>Descripción</t>
  </si>
  <si>
    <t>Objetivo</t>
  </si>
  <si>
    <t>Metas</t>
  </si>
  <si>
    <t>Población Beneficiaria</t>
  </si>
  <si>
    <t>Valor de Inversión</t>
  </si>
  <si>
    <t>Porcentaje de Ejecución</t>
  </si>
  <si>
    <t>Evidencias</t>
  </si>
  <si>
    <t>Financieras</t>
  </si>
  <si>
    <t>De Gestión</t>
  </si>
  <si>
    <t>Externas</t>
  </si>
  <si>
    <t>Otras</t>
  </si>
  <si>
    <t>Resultados Logrados</t>
  </si>
  <si>
    <t>Evidencia (Informe de Avance de Metas - SPR)</t>
  </si>
  <si>
    <t>4.7 Contrataciones realizadas</t>
  </si>
  <si>
    <t>Rubro</t>
  </si>
  <si>
    <t>Saldos</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</si>
  <si>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</si>
  <si>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</si>
  <si>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</si>
  <si>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</si>
  <si>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</si>
  <si>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</si>
  <si>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</si>
  <si>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</si>
  <si>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</si>
  <si>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</si>
  <si>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</si>
  <si>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</si>
  <si>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</si>
  <si>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</si>
  <si>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</si>
  <si>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</si>
  <si>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</si>
  <si>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</si>
  <si>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Evidencia (Enlace Ley 5282/14)</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</si>
  <si>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</si>
  <si>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</si>
  <si>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</si>
  <si>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</si>
  <si>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</si>
  <si>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</si>
  <si>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</si>
  <si>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</si>
  <si>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</si>
  <si>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</si>
  <si>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</si>
  <si>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</si>
  <si>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</si>
  <si>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</si>
  <si>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</si>
  <si>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</si>
  <si>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</si>
  <si>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</si>
  <si>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</si>
  <si>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</si>
  <si>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</si>
  <si>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</si>
  <si>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</si>
  <si>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</si>
  <si>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</si>
  <si>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Enlace Portal de Denuncias de la SENAC</t>
  </si>
  <si>
    <t>Nro. Informe</t>
  </si>
  <si>
    <t>4.4 Proyectos y Programas Ejecutados a la fecha del Informe</t>
  </si>
  <si>
    <t xml:space="preserve">(Describir aquí los motivos, puede apoyarse en gráficos ilustrativos) </t>
  </si>
  <si>
    <t xml:space="preserve">(Puede complementar información aquí y apoyarse en gráficos ilustrativos) </t>
  </si>
  <si>
    <t>JURADO DE ENJUICIAMIENTO DE MAGISTRADOS</t>
  </si>
  <si>
    <t xml:space="preserve">
Es un órgano constitucional, independiente de los otros poderes del Estado, cuya función es juzgar el desempeño de Magistrados del Poder Judicial, Agentes Fiscales y Defensores Públicos y, en caso de comprobar su mal desempeño, sancionar.
</t>
  </si>
  <si>
    <t xml:space="preserve">https://www.jem.gov.py/wp-content/uploads/2022/03/Resolucion-Rendicion-de-Cuentas-al-Ciudadano.pdf </t>
  </si>
  <si>
    <t>Abg. Gerardo Bobadilla</t>
  </si>
  <si>
    <t xml:space="preserve">Director General </t>
  </si>
  <si>
    <t>Lic. Milciades Fariña</t>
  </si>
  <si>
    <t>Director</t>
  </si>
  <si>
    <t>Abg. David Meza</t>
  </si>
  <si>
    <t>Abg. Gloria Colman</t>
  </si>
  <si>
    <t>Asesora</t>
  </si>
  <si>
    <t xml:space="preserve">Jefe Departamento </t>
  </si>
  <si>
    <t>Esc. Carmen Duarte</t>
  </si>
  <si>
    <t>Lic. Lorena Fleitas</t>
  </si>
  <si>
    <t xml:space="preserve">Jefa Departamento </t>
  </si>
  <si>
    <t>Abg. Robert Leguizamon</t>
  </si>
  <si>
    <t>Asesor</t>
  </si>
  <si>
    <t xml:space="preserve">Lic. Ledy Almiron </t>
  </si>
  <si>
    <t>Jefa de Departamento</t>
  </si>
  <si>
    <t xml:space="preserve">Lic. Maria del Carmen Machuca </t>
  </si>
  <si>
    <t>Abg. Rodrigo Legal</t>
  </si>
  <si>
    <t xml:space="preserve">Diana Martinez </t>
  </si>
  <si>
    <t>Dirección General de Administracion y Finanzas</t>
  </si>
  <si>
    <t>Abg. Edson Silvero</t>
  </si>
  <si>
    <t>Lic. Adalberto Almada</t>
  </si>
  <si>
    <t xml:space="preserve">Dirección General de Secretaria </t>
  </si>
  <si>
    <t xml:space="preserve">Abg. Raul Martinez </t>
  </si>
  <si>
    <t xml:space="preserve">Viviana Bogarin </t>
  </si>
  <si>
    <t>https://www.jem.gov.py/wp-content/uploads/2022/03/Resolucion-No-227.pdf</t>
  </si>
  <si>
    <t xml:space="preserve">https://www.jem.gov.py/wp-content/uploads/2022/03/Resolucion-No-227.pdf </t>
  </si>
  <si>
    <t>PEI</t>
  </si>
  <si>
    <t>Ley N° 6.873/2022 - Que aprueba el Presupuesto General de la Nación para el ejercicio fiscal 2022</t>
  </si>
  <si>
    <t xml:space="preserve">Plan Operativo Anual </t>
  </si>
  <si>
    <t>POA</t>
  </si>
  <si>
    <t>Resolución JEM/SEG Nro. 80/2022</t>
  </si>
  <si>
    <t>https://www.jem.gov.py/wp-content/uploads/2022/04/RESOLUCION-No-80-2022.pdf</t>
  </si>
  <si>
    <t xml:space="preserve">Objetivo 16; PAZ, JUSTICIA E INSTITUCIONES SOLIDAS  </t>
  </si>
  <si>
    <t>ODS</t>
  </si>
  <si>
    <t>disponible a la fecha de elaboración de esta matriz</t>
  </si>
  <si>
    <t>https://transparencia.senac.gov.py/portal</t>
  </si>
  <si>
    <t xml:space="preserve">Disponible a la fecha de elaboración de esta matriz </t>
  </si>
  <si>
    <t>sin actividad</t>
  </si>
  <si>
    <t>sin actvidad</t>
  </si>
  <si>
    <t xml:space="preserve">Sesiones </t>
  </si>
  <si>
    <t>Auditorias de Gestión interna</t>
  </si>
  <si>
    <t>Auditorias financieras</t>
  </si>
  <si>
    <t>7. TALENTO HUMANO</t>
  </si>
  <si>
    <t xml:space="preserve">Descripción </t>
  </si>
  <si>
    <t>Mujer</t>
  </si>
  <si>
    <t>Hombre</t>
  </si>
  <si>
    <t>Total</t>
  </si>
  <si>
    <t>(*)Recursos Humanos Activos Nombrados(a)</t>
  </si>
  <si>
    <t>Recursos Humanos Contratados (b)</t>
  </si>
  <si>
    <t>Recursos Humanos Profesionales ( Nombrados y Contratados que posean Títulos Universitarios</t>
  </si>
  <si>
    <t>Personal en Cargos Gerenciales (A partir de jefe de Departamento)</t>
  </si>
  <si>
    <t>Personal comisionado de otras instituciones al J.E.M.</t>
  </si>
  <si>
    <t xml:space="preserve">8. ASUNTOS LEGALES </t>
  </si>
  <si>
    <t xml:space="preserve">9- MONITEREO Y COMUNICACIONES </t>
  </si>
  <si>
    <t>FACEBOOK</t>
  </si>
  <si>
    <t>TWITTER</t>
  </si>
  <si>
    <t>PÁGINA WEB</t>
  </si>
  <si>
    <t>10 Secretaria General - J.E.M.    Informes Estadísticos de Rendición de Cuentas al Ciudadano.</t>
  </si>
  <si>
    <t xml:space="preserve">TOTAL </t>
  </si>
  <si>
    <t>INSTAGRAM</t>
  </si>
  <si>
    <t xml:space="preserve">Sin Actividad </t>
  </si>
  <si>
    <t>Sin actividad</t>
  </si>
  <si>
    <t>Dirección General de Gabinete</t>
  </si>
  <si>
    <t xml:space="preserve">Dirección General de Asuntos Legales </t>
  </si>
  <si>
    <t>Jefe de Departamento</t>
  </si>
  <si>
    <t>Construcción del Plan Estratégico Institucional 2019/23</t>
  </si>
  <si>
    <t>Estos planes de acción, se fueron dando conforme al plan de mejoramiento institucional con la conformación de equipos de trabajos dentro del Jurado de Enjuiciamiento, previa firma de actas de compromisos con el propósito de dotar a la institución de herramientas estratégicos a disposición de la ciudadania.</t>
  </si>
  <si>
    <t>mes</t>
  </si>
  <si>
    <t xml:space="preserve">Secretaria General </t>
  </si>
  <si>
    <t>jem.gov.py</t>
  </si>
  <si>
    <t>atendidas en ventanilla de atención a la ciudadania</t>
  </si>
  <si>
    <t>Mayo</t>
  </si>
  <si>
    <t>Sub – Grupos</t>
  </si>
  <si>
    <t>Presupuesto Vigente</t>
  </si>
  <si>
    <t>CRLEJE03Z</t>
  </si>
  <si>
    <t>2.1</t>
  </si>
  <si>
    <t>Resolución JEM/DGG/SG Nro. 325/22</t>
  </si>
  <si>
    <t>www.jem.gov.py</t>
  </si>
  <si>
    <t xml:space="preserve">Puntos 16.3;16.5;16.6;16.10 y 16.a  </t>
  </si>
  <si>
    <t xml:space="preserve">https://www.un.org/sustainabledevelopment/es/peace-justice/ </t>
  </si>
  <si>
    <t>Mal desempeño en funciones</t>
  </si>
  <si>
    <t>www.denuncias.gov.py</t>
  </si>
  <si>
    <t>Dirección General de Asuntos Legales</t>
  </si>
  <si>
    <t>Trabajos Realizados</t>
  </si>
  <si>
    <t>Final</t>
  </si>
  <si>
    <t>TOTAL</t>
  </si>
  <si>
    <t xml:space="preserve">Dictámenes </t>
  </si>
  <si>
    <t xml:space="preserve">Informes </t>
  </si>
  <si>
    <t>Memos remitidos</t>
  </si>
  <si>
    <t xml:space="preserve">Memos recibidos </t>
  </si>
  <si>
    <t>Sumarios abiertos y recibidos en trámite año 2021 y con S.D. año 2022</t>
  </si>
  <si>
    <t>Apertura de Sumarios año 2022</t>
  </si>
  <si>
    <t>Sumarios año 2022 concluidos</t>
  </si>
  <si>
    <t xml:space="preserve">Dirección General de Administación y Finanzas </t>
  </si>
  <si>
    <t>MATRIZ DE INFORMACIÓN MíNIMA PARA INFORME DE RENDICIÓN DE CUENTAS AL CIUDADANO - EJERCICIO 2022</t>
  </si>
  <si>
    <t>4.1 Nivel de Cumplimiento  de Mínimo de Información Disponible - Transparencia Activa Ley 5189 /14</t>
  </si>
  <si>
    <t xml:space="preserve">      </t>
  </si>
  <si>
    <t xml:space="preserve">   </t>
  </si>
  <si>
    <t xml:space="preserve"> </t>
  </si>
  <si>
    <t xml:space="preserve">https://www.jem.gov.py/wp-content/uploads/2021/10/PEI-2019-2023-1.pdf </t>
  </si>
  <si>
    <t xml:space="preserve">Junio </t>
  </si>
  <si>
    <t xml:space="preserve">Julio </t>
  </si>
  <si>
    <t>https://cutt.ly/NBcnC1w</t>
  </si>
  <si>
    <t xml:space="preserve">https://cutt.ly/cBcmqsk </t>
  </si>
  <si>
    <t>https://cutt.ly/gBcm3Xj</t>
  </si>
  <si>
    <t>Agosto</t>
  </si>
  <si>
    <t xml:space="preserve">Setiembre </t>
  </si>
  <si>
    <t>S/A</t>
  </si>
  <si>
    <t xml:space="preserve">https://cutt.ly/GBcEf9R </t>
  </si>
  <si>
    <t>https://cutt.ly/EBcExCI</t>
  </si>
  <si>
    <t>Cumplimiento Ley 6814/21</t>
  </si>
  <si>
    <t>NEGOCIOS S.A</t>
  </si>
  <si>
    <r>
      <rPr>
        <b/>
        <sz val="13"/>
        <color theme="1"/>
        <rFont val="Calibri"/>
        <family val="2"/>
        <scheme val="minor"/>
      </rPr>
      <t xml:space="preserve">                                                               </t>
    </r>
    <r>
      <rPr>
        <b/>
        <u/>
        <sz val="13"/>
        <color theme="1"/>
        <rFont val="Calibri"/>
        <family val="2"/>
        <scheme val="minor"/>
      </rPr>
      <t xml:space="preserve">4.8 Ejecución Presupuestaria por Objeto del Gasto </t>
    </r>
  </si>
  <si>
    <t>https://www.jem.gov.py/wp-content/uploads/2022/08/RESOLUCION-J.E.M.-D.G.G-S.G.-N%C2%B0423-2022-PLANES-DE-TRABAJO-DE-LOS-EQUIPOS-DE-ALTO-DESEMPENO.-.pdf</t>
  </si>
  <si>
    <t>Por el cual se aprueban los planes de trabajo de los equipos de Alto Desempeño de Etica, de Calidad y de Comunicación del Jurado de Enjuiciamiento de Magistrados, en el marco de la norma de requisitos minimos para el sistema de control interno - MECIP 2015</t>
  </si>
  <si>
    <t>Resolución JEM/DGG/SG Nro. 423/22</t>
  </si>
  <si>
    <t xml:space="preserve">Cantidad </t>
  </si>
  <si>
    <t xml:space="preserve">julio </t>
  </si>
  <si>
    <t>agosto</t>
  </si>
  <si>
    <t>septiembre</t>
  </si>
  <si>
    <t>https://api.whatsapp.com/send/?phone=59521443389&amp;text&amp;type=phone_number&amp;app_absent=0</t>
  </si>
  <si>
    <t xml:space="preserve">Ampliación y mejoramiento de la oficina de atención a la ciudadania </t>
  </si>
  <si>
    <t>en proceso</t>
  </si>
  <si>
    <t>05 de julio 22</t>
  </si>
  <si>
    <t>Informe sobre llamado adjudicado</t>
  </si>
  <si>
    <t>https://www.jem.gov.py/h-1-informes-de-auditoria-interna/</t>
  </si>
  <si>
    <t>Informe de compras de mayo 22</t>
  </si>
  <si>
    <t>02 de agosto 22</t>
  </si>
  <si>
    <t>14 de julio 22</t>
  </si>
  <si>
    <t>Supervisión departamento de ujieres</t>
  </si>
  <si>
    <t>19 de agosto 22</t>
  </si>
  <si>
    <t>Compras realizadas por el JEM junio 22</t>
  </si>
  <si>
    <t>14 de septiembre 22</t>
  </si>
  <si>
    <t>Supervisión departamento de atención a la ciudadania</t>
  </si>
  <si>
    <t>Mejoramiento al Dpto. de Atencion a la ciudania</t>
  </si>
  <si>
    <t xml:space="preserve">https://www.facebook.com/EnjuiciamientoMagistrados/posts/418383053663328 </t>
  </si>
  <si>
    <t>10 de agosto 22</t>
  </si>
  <si>
    <t xml:space="preserve">Llamados sobre adjudicación </t>
  </si>
  <si>
    <t>Dirección General de Talento Humano</t>
  </si>
  <si>
    <t>4.2 Nivel de Cumplimiento  Mínimo de Información Disponible - Transparencia Activa Ley 5282/14</t>
  </si>
  <si>
    <t>Periodo: INFORME FINAL ENERO - DICIEMBRE 2022</t>
  </si>
  <si>
    <t>Enero</t>
  </si>
  <si>
    <t>Febrero</t>
  </si>
  <si>
    <t>Marzo</t>
  </si>
  <si>
    <t xml:space="preserve">Abril </t>
  </si>
  <si>
    <t xml:space="preserve">Mayo </t>
  </si>
  <si>
    <t xml:space="preserve">Agosto </t>
  </si>
  <si>
    <t>Octubre</t>
  </si>
  <si>
    <t xml:space="preserve">Noviembre </t>
  </si>
  <si>
    <t>Consultas</t>
  </si>
  <si>
    <t>Junio</t>
  </si>
  <si>
    <t>Noviembre</t>
  </si>
  <si>
    <t>Diciembre</t>
  </si>
  <si>
    <t>Abril</t>
  </si>
  <si>
    <t xml:space="preserve">https://cutt.ly/wLQCsds  </t>
  </si>
  <si>
    <t xml:space="preserve">https://cutt.ly/NLQVyi4 </t>
  </si>
  <si>
    <t xml:space="preserve">https://cutt.ly/HLQVvOD </t>
  </si>
  <si>
    <t>https://acortar.link/idntpc</t>
  </si>
  <si>
    <t>https://acortar.link/gFNkYG</t>
  </si>
  <si>
    <t>https://www.contrataciones.gov.py/</t>
  </si>
  <si>
    <t>SERVICIO DE GUARDERÍA - PLURIANUAL.</t>
  </si>
  <si>
    <t>L.C.O N° 01/200</t>
  </si>
  <si>
    <t>GISELA PATRICIA SISA DUARTE "LOS 3 PASTORCITOS".</t>
  </si>
  <si>
    <t>ADJUDICADO</t>
  </si>
  <si>
    <t>SERVICIO DE MANTENIMIENTO Y REPARACIÓN DE AIRES ACONDICIONADOS - PLURIANUAL.</t>
  </si>
  <si>
    <t>C.D N°01/2022</t>
  </si>
  <si>
    <t>PASCUAL TORRES NUÑEZ "TECNOFRIO".</t>
  </si>
  <si>
    <t>SERVICIO DE FUMIGACIÓN Y DESINFECCIÓN - PLURIANUAL.</t>
  </si>
  <si>
    <t>C.D N°02/2022</t>
  </si>
  <si>
    <t>JOSÉ GUILLERMO BENZA VILLAREJO "J. BENZA SALUD AMBIENTAL"</t>
  </si>
  <si>
    <t>SERVICIO DE INTERNET PARA EL JEM - PLURIANUAL.</t>
  </si>
  <si>
    <t>C.D N° 03/2022</t>
  </si>
  <si>
    <t>TECNOLOGÍA EN ELECTÓNICA E INFORMÁTICA S.A (TEISA)</t>
  </si>
  <si>
    <t>ADQUISICIÓN DE MATERIALES ELÉCTRICOS Y ARTÍCULOS DE FERRETERÍA</t>
  </si>
  <si>
    <t>C.D N° 04/2022</t>
  </si>
  <si>
    <t>EMPORIO FERRETERÍA S.R.L</t>
  </si>
  <si>
    <t>ADQUISICIÓN DE ACCESORIOS PARA EQUIPOS INFORMÁTICOS</t>
  </si>
  <si>
    <t>C.D N° 05/2022</t>
  </si>
  <si>
    <t>VGO INGENIERÍA S.A</t>
  </si>
  <si>
    <t>SERVICIO DE MÁQUINAS EXPENDEDORAS DE CAFÉ - PLURIANUAL.</t>
  </si>
  <si>
    <t>C.D N° 06/2022</t>
  </si>
  <si>
    <t>CAFEPAR S.A</t>
  </si>
  <si>
    <t>REFACCIONES MENORES PARA EL EDIFICIO JEM - AD REFERÉNDUM.</t>
  </si>
  <si>
    <t>C.D N° 10/2022</t>
  </si>
  <si>
    <t>JULIO CÉSAR GÓMEZ RODRÍGUEZ</t>
  </si>
  <si>
    <t>ADQUISICIÓN DE EQUIPOS DE RED, ESCÁNER, TV Y CÁMARAS CON INSTALACIÓN - AD REFERÉNDUM</t>
  </si>
  <si>
    <t>C.D N° 11/2022</t>
  </si>
  <si>
    <t>LOTE 1: CANCELADO</t>
  </si>
  <si>
    <t>LOTE 2: EMPRENDIMIENTOS DEL SUR S.A.</t>
  </si>
  <si>
    <t>LOTE 3: DATA SYSTEMS S.A.E.C.A</t>
  </si>
  <si>
    <t>ADQUISICIÓN DE INSUMOS Y EQUIPOS OFIMÁTICOS.</t>
  </si>
  <si>
    <t>C.D N° 12/2022</t>
  </si>
  <si>
    <t>LOTE 1: SECURITY SYSTEMS PARAGUAY S.A</t>
  </si>
  <si>
    <t>LOTE 2: ALSA S.A</t>
  </si>
  <si>
    <t>LOTE 3: CANCELADO</t>
  </si>
  <si>
    <t>SEGURO MÉDICO PARA FUNCIONARIOS -AD REFERENDUM</t>
  </si>
  <si>
    <t>L.P.N S.B.E N° 01/2022</t>
  </si>
  <si>
    <t>LICITACIÓN PÚBLICA NACIONAL</t>
  </si>
  <si>
    <t>APERTURA DE OFERTA 13-01-2023</t>
  </si>
  <si>
    <t>ADQUISICIÓN DE ÚTILES DE OFICINA</t>
  </si>
  <si>
    <t>CONVENIO MARCO</t>
  </si>
  <si>
    <t>EVELYN KISSER</t>
  </si>
  <si>
    <t>FINALIZADO</t>
  </si>
  <si>
    <t>NAZARENO COMERCIAL</t>
  </si>
  <si>
    <t>IN DESIGN S.R.L</t>
  </si>
  <si>
    <t>CARLOS SANCHEZ SARTORIO</t>
  </si>
  <si>
    <t>RODRIGO ZACARIAS VAZQUEZ</t>
  </si>
  <si>
    <t>EVER MARCIAL CHAMORRO</t>
  </si>
  <si>
    <t>INDUCLOR S.R.L</t>
  </si>
  <si>
    <t>BASE BASE S.A</t>
  </si>
  <si>
    <t>GENTOR S.A</t>
  </si>
  <si>
    <t>PRODUCTOS DE CONTINGENCIA DEL COVID 19</t>
  </si>
  <si>
    <t>ADQUISICIÓN DE MUEBLES</t>
  </si>
  <si>
    <t>EDGAR RODRIGUEZ BARRIOS</t>
  </si>
  <si>
    <t xml:space="preserve">ADQUISICIÓN DE MUEBLES </t>
  </si>
  <si>
    <t>GERONIMA FERREIRA GONZALEZ</t>
  </si>
  <si>
    <t>ADQUISICIÓN DE RESMAS DE PAPEL</t>
  </si>
  <si>
    <t>ALAMO S.A</t>
  </si>
  <si>
    <t>KUATIAPO S.A</t>
  </si>
  <si>
    <t>PAPELERA GUAIRA S.A</t>
  </si>
  <si>
    <t>ADQUISICIÓN DE ELEMENTOS DE LIMPIEZA</t>
  </si>
  <si>
    <t xml:space="preserve">FLASH COMUNUICACIONES S.A </t>
  </si>
  <si>
    <t>CEGA INDUSTRIAL S.A</t>
  </si>
  <si>
    <t>MEGA SERVICE S.R.L</t>
  </si>
  <si>
    <t>N°</t>
  </si>
  <si>
    <t>ENLACE</t>
  </si>
  <si>
    <t>I.D</t>
  </si>
  <si>
    <t>DESCRIPCIÓN</t>
  </si>
  <si>
    <t>MODALIDAD</t>
  </si>
  <si>
    <t>MONTO TOTAL ADJUDICADO</t>
  </si>
  <si>
    <t>PROVEEDOR</t>
  </si>
  <si>
    <t>ESTADO</t>
  </si>
  <si>
    <t>ID. ADJUDICADO : 1.090.037.540</t>
  </si>
  <si>
    <t>ID. FINALIZADO: 144.003.630</t>
  </si>
  <si>
    <t>APERTURA: 5.400.000.000</t>
  </si>
  <si>
    <t>Misión: Órgano Constitucional que juzga el desempeño de los Magistrados Judiciales, Agentes Fiscales y Defensores Públicos por la supuesta comisión de delitos o mal desempeño en el ejercicio de sus funciones, velando por la correcta administración de justicia, en tutela de los derechos de los ciudadanos.</t>
  </si>
  <si>
    <t>EJECUCIÓN DE LLAMADOS DE ENERO A DICIEMBRE 2022</t>
  </si>
  <si>
    <t>UNIDAD OPERATIVA DE CONTRATACIONES- JEM   PAC 2022</t>
  </si>
  <si>
    <t>Obligado</t>
  </si>
  <si>
    <t>Sueldos</t>
  </si>
  <si>
    <t xml:space="preserve">Gastos de Representación </t>
  </si>
  <si>
    <t>Aguinaldo</t>
  </si>
  <si>
    <t xml:space="preserve">Remuneración Extraordinaria </t>
  </si>
  <si>
    <t>Subsidio Familiar</t>
  </si>
  <si>
    <t xml:space="preserve">Bonificaciones </t>
  </si>
  <si>
    <t>Aporte Jubilatorio del Empleador</t>
  </si>
  <si>
    <t>Gratificaciones por Servicios Especiales</t>
  </si>
  <si>
    <t>Jornales</t>
  </si>
  <si>
    <t>Honorarios Profesionales</t>
  </si>
  <si>
    <t>Subsidio para la Salud</t>
  </si>
  <si>
    <t>Otros Gastos del Personal</t>
  </si>
  <si>
    <t xml:space="preserve">Energía Eléctrica </t>
  </si>
  <si>
    <t>Agua</t>
  </si>
  <si>
    <t xml:space="preserve">Teléfonos, telefax y otros </t>
  </si>
  <si>
    <t xml:space="preserve">Correos y otros Servicios </t>
  </si>
  <si>
    <t>Transporte</t>
  </si>
  <si>
    <t xml:space="preserve">Pasajes y Viáticos </t>
  </si>
  <si>
    <t xml:space="preserve">Viáticos y Movilidad </t>
  </si>
  <si>
    <t xml:space="preserve">Manten. y Reparaciones Menores de Edific. Y Locales  </t>
  </si>
  <si>
    <t>Manten. y Reparaciones Menores de Maqui.y Equipos</t>
  </si>
  <si>
    <t>Manten. y Reparaciones Menores de Equi. de Transporte</t>
  </si>
  <si>
    <t xml:space="preserve">Servicios de Limpieza , Aseo y fumigación </t>
  </si>
  <si>
    <t>Manten. y Reparaciones Menores de Instalaciones</t>
  </si>
  <si>
    <t>Alquiler de Edificios y Locales</t>
  </si>
  <si>
    <t>Alquileres y derechos Varios</t>
  </si>
  <si>
    <t xml:space="preserve">De Informática y Sistemas computarizados </t>
  </si>
  <si>
    <t xml:space="preserve">Imprenta, Publicaciones y Reproducciones </t>
  </si>
  <si>
    <t>Primas y Gastos de Seguro</t>
  </si>
  <si>
    <t>Publicidad y Propaganda</t>
  </si>
  <si>
    <t>Servicios de Comunicaciones</t>
  </si>
  <si>
    <t>Servicios Técnicos y Profesionales varios</t>
  </si>
  <si>
    <t>Servicios de Seguro Medico</t>
  </si>
  <si>
    <t>Servicios de Catering</t>
  </si>
  <si>
    <t>Capacitación al Personal del Estado</t>
  </si>
  <si>
    <t xml:space="preserve">Alimentos para personas </t>
  </si>
  <si>
    <t xml:space="preserve">Papel de Escritorio y Cartón </t>
  </si>
  <si>
    <t xml:space="preserve">Productos de Artes Graficas </t>
  </si>
  <si>
    <t>Productos de Papel de Cartón</t>
  </si>
  <si>
    <t xml:space="preserve">Libros, Revistas y Periódicos </t>
  </si>
  <si>
    <t xml:space="preserve">Elementos de Limpieza </t>
  </si>
  <si>
    <t>Útiles de Escritorio , Oficia y Enseres</t>
  </si>
  <si>
    <t xml:space="preserve">Útiles y Materiales Eléctricos </t>
  </si>
  <si>
    <t xml:space="preserve">Utensilios de Cocina y Comedor </t>
  </si>
  <si>
    <t xml:space="preserve">Producción de Vidrio, Loza y Porcelana </t>
  </si>
  <si>
    <t>Repuestos y Accesorios Menores</t>
  </si>
  <si>
    <t xml:space="preserve">Elementos y útiles Diversos </t>
  </si>
  <si>
    <t xml:space="preserve">Compuestos Químicos </t>
  </si>
  <si>
    <t xml:space="preserve">Productos Farmacéuticos y medicinales </t>
  </si>
  <si>
    <t xml:space="preserve">Insecticidas, Fumigantes y otros </t>
  </si>
  <si>
    <t>Tintas, Pinturas y Colorantes</t>
  </si>
  <si>
    <t>Productos de Material Plástico</t>
  </si>
  <si>
    <t>Útiles y Materiales Médico Quirúrgico y de Laboratorio</t>
  </si>
  <si>
    <t xml:space="preserve">Combustibles </t>
  </si>
  <si>
    <t>Artículos de Caucho</t>
  </si>
  <si>
    <t>Cubiertas y Cámaras de Aires</t>
  </si>
  <si>
    <t xml:space="preserve">Estructuras Metálicas Acabadas </t>
  </si>
  <si>
    <t>Herramientas Menores</t>
  </si>
  <si>
    <t xml:space="preserve">Materiales de Seguridad y Adiestramientos </t>
  </si>
  <si>
    <t>Artículos de Plástico</t>
  </si>
  <si>
    <t xml:space="preserve">Productos e Insumos Metálicos </t>
  </si>
  <si>
    <t xml:space="preserve">Productos e Insumos no Metálicos </t>
  </si>
  <si>
    <t xml:space="preserve">Bienes de Consumo Varios </t>
  </si>
  <si>
    <t>Construciones de Obras de uso Institucional</t>
  </si>
  <si>
    <t>Maquinarias y Equipos de la Construcción</t>
  </si>
  <si>
    <t>Equipos Educativos y Recreacionales</t>
  </si>
  <si>
    <t>Equipos de Comunicaciones y Señalamientos</t>
  </si>
  <si>
    <t>Herramientas, Aparatos e Instrumentos en General</t>
  </si>
  <si>
    <t>Adquisiciones de Muebles y Enseres</t>
  </si>
  <si>
    <t xml:space="preserve">Adquisiciones de Equipos de Computación  </t>
  </si>
  <si>
    <t xml:space="preserve">Pago de Impuestos , Tasas ,Gastos Judiciales y Otros </t>
  </si>
  <si>
    <t xml:space="preserve">Tasas y Contribuciones </t>
  </si>
  <si>
    <t>Multas y Recargos</t>
  </si>
  <si>
    <t>Pago y Compensaciones  entre Entidades del Estado</t>
  </si>
  <si>
    <t>TOTAL GENERAL</t>
  </si>
  <si>
    <t xml:space="preserve">Ejecucion Presupuestaria por Objeto de Gastos </t>
  </si>
  <si>
    <t xml:space="preserve">Enero </t>
  </si>
  <si>
    <t>Aprobación del Manual de Cargos y Funciones</t>
  </si>
  <si>
    <t xml:space="preserve">Reorganizar las funciones de cada dependencia, asi de esta manera optimizar el sistema de trabajo insitutucional </t>
  </si>
  <si>
    <t xml:space="preserve">https://www.jem.gov.py/wp-content/uploads/2022/04/ANEXO-Resolucion-JEM-DGG-SG-N%C2%B0100-09.02.2022-Aprobacin-del-Manual-de-Organizacion-de-Funciones-y-Perfiles_compressed.pdf </t>
  </si>
  <si>
    <t>Resolución JEM/DGG/SG Nro. 407/22</t>
  </si>
  <si>
    <t>Por el cual se actualiza el mapa de proceso del Jurado de Enjuiciamiento de Magistrados en el marco de la implementación de la norma de riquisitos mínimos para sistemas de control interno</t>
  </si>
  <si>
    <t>https://www.jem.gov.py/wp-content/uploads/2022/06/RESOLUCION-JEM-DGG-SG-No407-2022.pdf</t>
  </si>
  <si>
    <t xml:space="preserve">marzo </t>
  </si>
  <si>
    <t>abril</t>
  </si>
  <si>
    <t>mayo</t>
  </si>
  <si>
    <t xml:space="preserve">junio </t>
  </si>
  <si>
    <t xml:space="preserve">Diciembre </t>
  </si>
  <si>
    <t>Desestimado</t>
  </si>
  <si>
    <t>27 de enero de 2022</t>
  </si>
  <si>
    <t xml:space="preserve">Informe sobre compras </t>
  </si>
  <si>
    <t>https://www.jem.gov.py/wp-content/uploads/2022/04/1-INFORME-D.A-N%C2%B0-01-2022-INFORME-SOBRE-COMPRAS-REALIZADAS-MES-NOVIEMBRE-20211.pdf</t>
  </si>
  <si>
    <t>11 de febrero de 2022</t>
  </si>
  <si>
    <t xml:space="preserve">Informe sobre compras  </t>
  </si>
  <si>
    <t xml:space="preserve">https://www.jem.gov.py/wp-content/uploads/2022/04/2-INFORME-D.A-N%C2%B0-02-2022-INFORME-DE-COMPRAS-REALIZADAS-POR-EL-JEM-CORRESPONDIENTE-AL-MES-DE-DICIEMBRE-2021.pdf </t>
  </si>
  <si>
    <t>15 de marzo de 2022</t>
  </si>
  <si>
    <t xml:space="preserve">https://www.jem.gov.py/wp-content/uploads/2022/04/3-INFORME-D.A-N%C2%B0-03-2022-INFORME-SOBRE-COMPRAS-REALIZADAS-POR-EL-JEM-CORRESPONDIENTE-AL-MES-DE-DICIEMBRE-2021.pdf </t>
  </si>
  <si>
    <t>22 de marzo de 2022</t>
  </si>
  <si>
    <t xml:space="preserve">https://www.jem.gov.py/wp-content/uploads/2022/04/4-INFORME-D.A-N%C2%B004-2022-REMITIR-INFORME-SOBRE-LLAMADOS-Y-ADJUDICACIONES.pdf </t>
  </si>
  <si>
    <t xml:space="preserve">desestimada </t>
  </si>
  <si>
    <t>09 de mayo 22</t>
  </si>
  <si>
    <t>https://cutt.ly/nLTTm0h</t>
  </si>
  <si>
    <t>17 de mayo 22</t>
  </si>
  <si>
    <t xml:space="preserve">Supervisión al departamento de transporte </t>
  </si>
  <si>
    <t>https://cutt.ly/rLTT1PA</t>
  </si>
  <si>
    <t>08 de junio 22</t>
  </si>
  <si>
    <t>Supervisión a la DGTH</t>
  </si>
  <si>
    <t>https://cutt.ly/0LTYMmp</t>
  </si>
  <si>
    <t>13 de junio 22</t>
  </si>
  <si>
    <t xml:space="preserve">Informe sobre compras realizadas </t>
  </si>
  <si>
    <t>https://cutt.ly/5LTUaWO</t>
  </si>
  <si>
    <t xml:space="preserve">22 de junio </t>
  </si>
  <si>
    <t>informe sobre racionalización del gasto</t>
  </si>
  <si>
    <t>https://cutt.ly/KLTIoVd</t>
  </si>
  <si>
    <t>10 de octubre 22</t>
  </si>
  <si>
    <t>11 de octubre 22</t>
  </si>
  <si>
    <t>Informe sobre llamados realizados por la UOC D.A. 21</t>
  </si>
  <si>
    <t>Informe sobre compras del mes de Julio 22 D.A. 22</t>
  </si>
  <si>
    <t>Informe sobre el nivel de implementacion de gestión de talanto humano D.A. 23</t>
  </si>
  <si>
    <t>13 de octubre 22</t>
  </si>
  <si>
    <t>18 de octubre 22</t>
  </si>
  <si>
    <t>Informe Auditoria Compras realizadas D.A. 24</t>
  </si>
  <si>
    <t>Informe Auditoria Compras realizadas D.A. 25</t>
  </si>
  <si>
    <t>19 de octubre 22</t>
  </si>
  <si>
    <t>Informe Supervisión al departamento de Control y seguimiento D.A: 26</t>
  </si>
  <si>
    <t>24 de octubre 22</t>
  </si>
  <si>
    <t>Informe llamados y adjudicaciones UOC D.A. 27</t>
  </si>
  <si>
    <t>Informe Auditoria compras JEM D.A. 28</t>
  </si>
  <si>
    <t>Informe de supervisión al Departamento de suministros D.A. 29</t>
  </si>
  <si>
    <t>Informe llamados y adjudicaciones UOC D.A. 30</t>
  </si>
  <si>
    <t>Informe semestral cumplimiento Racionalización de Gastos. D.A. 31</t>
  </si>
  <si>
    <t>Informe llamados UOC D.A. 32</t>
  </si>
  <si>
    <t xml:space="preserve">www.transparencia.senac.gov.py </t>
  </si>
  <si>
    <t>Nro. Memo</t>
  </si>
  <si>
    <t xml:space="preserve">Informe sobre cumplimiento de Planes de Mejoramiento, Departamento de mesa de entrada institucional </t>
  </si>
  <si>
    <t xml:space="preserve">Informe sobre cumplimiento de Planes de Mejoramiento Departamento de Control y Seguimiento </t>
  </si>
  <si>
    <t>Plan de Mejoramiento Suministro, Patrimonio bienes</t>
  </si>
  <si>
    <t>DETALLE DE ACTIVIDADES DEL 4TO TRIMESTRE/2022</t>
  </si>
  <si>
    <t xml:space="preserve">ENLACES PARA EL ACCESO A LAS PUBLICACIONES </t>
  </si>
  <si>
    <t xml:space="preserve">PAGINA WEB </t>
  </si>
  <si>
    <t xml:space="preserve">https://www.jem.gov.py/informe-parcial-de-rendicion-de-cuentas-al-ciudadano/ </t>
  </si>
  <si>
    <t xml:space="preserve">https://www.jem.gov.py/oficina-de-acceso-a-la-informacion-publica/ </t>
  </si>
  <si>
    <t xml:space="preserve">https://www.jem.gov.py/el-jem-se-destaca-en-el-cumplimiento-de-la-ley-de-acceso-a-la-informacion-publica/ </t>
  </si>
  <si>
    <t xml:space="preserve">https://www.jem.gov.py/informe-de-la-secretaria-de-la-funcion-publica-febrero-2022/ </t>
  </si>
  <si>
    <t xml:space="preserve">https://www.jem.gov.py/el-jem-cumple-100-con-la-ley-de-transparencia-marzo-2022/ </t>
  </si>
  <si>
    <t xml:space="preserve">https://www.jem.gov.py/cumplimiento-de-la-ley-n-5-189-14/ </t>
  </si>
  <si>
    <t xml:space="preserve">https://www.jem.gov.py/reunion-de-trabajo-interinstitucional/ </t>
  </si>
  <si>
    <t xml:space="preserve">https://www.jem.gov.py/%f0%9d%90%84%f0%9d%90%a5-%f0%9d%90%89%f0%9d%90%84%f0%9d%90%8c-%f0%9d%90%ab%f0%9d%90%9e%f0%9d%90%9c%f0%9d%90%a2%f0%9d%90%9b%f0%9d%90%9e-%f0%9d%90%a6a%f0%9d%90%b1%f0%9d%90%a2%f0%9d%90%a6%f0%9d%90%9a/ </t>
  </si>
  <si>
    <t xml:space="preserve">https://www.jem.gov.py/cumplimiento-de-transparencia-activa/ </t>
  </si>
  <si>
    <t xml:space="preserve">TWITER </t>
  </si>
  <si>
    <t xml:space="preserve">https://twitter.com/Jem_py/status/1540348105996046336?s=20&amp;t=O7lvvj3VYWInmZc-v-aWfA </t>
  </si>
  <si>
    <t xml:space="preserve">https://twitter.com/Jem_py/status/1540382418737123328?s=20&amp;t=O7lvvj3VYWInmZc-v-aWfA </t>
  </si>
  <si>
    <t xml:space="preserve">https://twitter.com/Jem_py/status/1534590853729107973?s=20&amp;t=O7lvvj3VYWInmZc-v-aWfA </t>
  </si>
  <si>
    <t xml:space="preserve">https://twitter.com/Jem_py/status/1529901235213590528?s=20&amp;t=O7lvvj3VYWInmZc-v-aWfA </t>
  </si>
  <si>
    <t xml:space="preserve">https://twitter.com/Jem_py/status/1529556381392588800?s=20&amp;t=O7lvvj3VYWInmZc-v-aWfA </t>
  </si>
  <si>
    <t xml:space="preserve">https://twitter.com/Jem_py/status/1522280537997688833?s=20&amp;t=O7lvvj3VYWInmZc-v-aWfA  </t>
  </si>
  <si>
    <t xml:space="preserve">https://twitter.com/Jem_py/status/1519046135708585988?s=20&amp;t=O7lvvj3VYWInmZc-v-aWfA </t>
  </si>
  <si>
    <t xml:space="preserve">https://twitter.com/Jem_py/status/1518649007882522629?s=20&amp;t=O7lvvj3VYWInmZc-v-aWfA </t>
  </si>
  <si>
    <t xml:space="preserve">https://m.facebook.com/story.php?story_fbid=pfbid02j2z1kY4FoRN3hdZKNt1pLFV1q6cYFSK8FtuWSvbvXwP89rbHtkHJMmsAq1H4ep9Vl&amp;id=100064749094523 </t>
  </si>
  <si>
    <t xml:space="preserve">https://www.facebook.com/100064749094523/posts/pfbid033MGeHtN43q567ivMzxqHQvhLQb3Fvb1utMnoRvSLduju8VYw4tY2FCXbGmRA2ettl/ </t>
  </si>
  <si>
    <t xml:space="preserve">https://www.facebook.com/100064749094523/posts/pfbid09Cv7Bs2Zz7PY1SaEyCfznhtSTGAzSvFsSwnt2uSGgbF12Bn6jX7LR7rMqRfXmAWhl/ </t>
  </si>
  <si>
    <t xml:space="preserve">https://m.facebook.com/story.php?story_fbid=pfbid0t4KVcweRygeEAgLS7h9qeXFNJEzhT3gicD4jBUXFUp9NnAJXJdfCi1nHno6Lz44Ql&amp;id=100064749094523 </t>
  </si>
  <si>
    <t xml:space="preserve">https://m.facebook.com/story.php?story_fbid=pfbid0vVT4i5DDASu9UuXQ7jFPUnHwaGw8DMketGUGpiiHxyQfL719FGnZThWAgmptz2Rl&amp;id=100064749094523 </t>
  </si>
  <si>
    <t xml:space="preserve">https://m.facebook.com/story.php?story_fbid=pfbid02oeSTg73RDUVpZbEbrT2VULLjdH4aknQFon4kTLMV2r547whZmPqB4HnCvX4jtSmql&amp;id=100064749094523 </t>
  </si>
  <si>
    <t xml:space="preserve">INSTAGRAM </t>
  </si>
  <si>
    <t xml:space="preserve">https://www.instagram.com/p/CcyG1P0r8yZ/?utm_source=ig_web_copy_link </t>
  </si>
  <si>
    <t xml:space="preserve">https://www.instagram.com/p/Cc09GoJuN_j/?utm_source=ig_web_copy_link </t>
  </si>
  <si>
    <t xml:space="preserve">https://www.instagram.com/p/Cd-5XPKgx72/?utm_source=ig_web_copy_link </t>
  </si>
  <si>
    <t xml:space="preserve">https://www.instagram.com/p/Cd_oPjcOIUI/?utm_source=ig_web_copy_link </t>
  </si>
  <si>
    <t xml:space="preserve">https://www.instagram.com/p/CeCEqGgJrne/?utm_source=ig_web_copy_link </t>
  </si>
  <si>
    <t xml:space="preserve">https://www.instagram.com/p/CfMTpoEg3HY/?utm_source=ig_web_copy_link </t>
  </si>
  <si>
    <t xml:space="preserve">https://www.instagram.com/p/CfMhn4urKcM/?utm_source=ig_web_copy_link </t>
  </si>
  <si>
    <t xml:space="preserve">https://www.instagram.com/p/CfZl84SuHiV/?utm_source=ig_web_copy_link </t>
  </si>
  <si>
    <t xml:space="preserve">3° TRIMESTRE </t>
  </si>
  <si>
    <t>ENLACES PARA EL ACCESO A LAS PUBLICACIONES</t>
  </si>
  <si>
    <t xml:space="preserve">𝗘𝗹 𝗝𝗘𝗠 𝗰𝘂𝗺𝗽𝗹𝗲 𝟭𝟬𝟬% 𝗰𝗼𝗻 𝗹𝗮 𝗟𝗲𝘆 𝗱𝗲 𝗧𝗿𝗮𝗻𝘀𝗽𝗮𝗿𝗲𝗻𝗰𝗶𝗮, 𝗰𝗼𝗿𝗿𝗲𝘀𝗽𝗼𝗻𝗱𝗶𝗲𝗻𝘁𝗲 𝗮𝗹 𝗺𝗲𝘀 𝗱𝗲 𝗺𝗮𝘆𝗼 https://www.instagram.com/p/CgPufaNAb1N/?utm_source=ig_web_copy_link </t>
  </si>
  <si>
    <t xml:space="preserve">𝐈𝐧𝐟𝐨𝐫𝐦𝐞 𝐬𝐨𝐛𝐫𝐞 𝐜𝐮𝐦𝐩𝐥𝐢𝐦𝐢𝐞𝐧𝐭𝐨 𝐝𝐞 𝐥𝐚 𝐋𝐞𝐲 𝟓.𝟏𝟖𝟗/𝟏𝟒 𝐝𝐞 𝐥𝐚 𝐒𝐅𝐏 https://www.instagram.com/p/CgUcKQ3gbOW/?utm_source=ig_web_copy_link </t>
  </si>
  <si>
    <t xml:space="preserve">𝐀𝐯𝐚𝐧𝐜𝐞𝐬 𝐞𝐧 𝐞𝐥 𝐜𝐮𝐦𝐩𝐥𝐢𝐦𝐢𝐞𝐧𝐭𝐨 𝐝𝐞𝐥 𝐏𝐥𝐚𝐧 𝐀𝐧𝐮𝐚𝐥 𝐝𝐞 𝐓𝐫𝐚𝐧𝐬𝐩𝐚𝐫𝐞𝐧𝐜𝐢𝐚 𝐲 𝐀𝐧𝐭𝐢𝐜𝐨𝐫𝐫𝐮𝐩𝐜𝐢ó𝐧 https://www.instagram.com/p/CgcVg3qg8dX/?utm_source=ig_web_copy_link </t>
  </si>
  <si>
    <t xml:space="preserve">𝐄𝐥 𝐉𝐄𝐌 𝐞𝐬 𝐜𝐚𝐥𝐢𝐟𝐢𝐜𝐚𝐝𝐨 𝐜𝐨𝐧 𝐞𝐥 𝟏𝟎𝟎% 𝐞𝐧 𝐠𝐫𝐚𝐝𝐨 𝐝𝐞 𝐜𝐮𝐦𝐩𝐥𝐢𝐦𝐢𝐞𝐧𝐭𝐨 𝐝𝐞 𝐥𝐚 𝐋𝐞𝐲 𝐝𝐞 𝐓𝐫𝐚𝐧𝐬𝐩𝐚𝐫𝐞𝐧𝐜𝐢𝐚 https://www.instagram.com/p/ChU4u6RrLFS/?utm_source=ig_web_copy_link </t>
  </si>
  <si>
    <t xml:space="preserve">𝐈𝐧𝐟𝐨𝐫𝐦𝐞 𝐬𝐨𝐛𝐫𝐞 𝐜𝐮𝐦𝐩𝐥𝐢𝐦𝐢𝐞𝐧𝐭𝐨 𝐝𝐞 𝐥𝐚 𝐋𝐞𝐲 𝐧.° 𝟓𝟏𝟖𝟗/𝟏𝟒 https://www.instagram.com/p/Chp8pTiOxps/?utm_source=ig_web_copy_link </t>
  </si>
  <si>
    <t xml:space="preserve">El JEM cumple 100 % con la Ley de Transparencia Activa https://www.instagram.com/p/CiAuaqpAEz0/?utm_source=ig_web_copy_link </t>
  </si>
  <si>
    <t xml:space="preserve">JEM avanza en el cumplimiento de su plan anual de transparencia https://www.instagram.com/p/CiiSImQLZA3/?utm_source=ig_web_copy_link </t>
  </si>
  <si>
    <t xml:space="preserve">Informe del cumplimiento de la Ley n.° 5189/14 – Julio 2022 https://www.instagram.com/p/Ci2lfUVg7FD/?utm_source=ig_web_copy_link </t>
  </si>
  <si>
    <t xml:space="preserve">El JEM cumple 100 % con la Ley de Transparencia Activa – Agosto https://www.instagram.com/p/CjTBRldL3QS/?utm_source=ig_web_copy_link </t>
  </si>
  <si>
    <t xml:space="preserve">𝐈𝐧𝐟𝐨𝐫𝐦𝐞 𝐬𝐨𝐛𝐫𝐞 𝐜𝐮𝐦𝐩𝐥𝐢𝐦𝐢𝐞𝐧𝐭𝐨 𝐝𝐞 𝐥𝐚 𝐋𝐞𝐲 𝟓.𝟏𝟖𝟗/𝟏𝟒 𝐝𝐞 𝐥𝐚 𝐒𝐅𝐏 https://twitter.com/Jem_py/status/1550499894879715330?s=20&amp;t=7vt0fuQ7mLH2pncqFIZHHA </t>
  </si>
  <si>
    <t xml:space="preserve">𝐀𝐯𝐚𝐧𝐜𝐞𝐬 𝐞𝐧 𝐞𝐥 𝐜𝐮𝐦𝐩𝐥𝐢𝐦𝐢𝐞𝐧𝐭𝐨 𝐝𝐞𝐥 𝐏𝐥𝐚𝐧 𝐀𝐧𝐮𝐚𝐥 𝐝𝐞 𝐓𝐫𝐚𝐧𝐬𝐩𝐚𝐫𝐞𝐧𝐜𝐢𝐚 𝐲 𝐀𝐧𝐭𝐢𝐜𝐨𝐫𝐫𝐮𝐩𝐜𝐢ó𝐧  https://twitter.com/Jem_py/status/1551610754884845569?s=20&amp;t=7vt0fuQ7mLH2pncqFIZHHA </t>
  </si>
  <si>
    <t>𝐄𝐥 𝐉𝐄𝐌 𝐞𝐬 𝐜𝐚𝐥𝐢𝐟𝐢𝐜𝐚𝐝𝐨 𝐜𝐨𝐧 𝐞𝐥 𝟏𝟎𝟎% 𝐞𝐧 𝐠𝐫𝐚𝐝𝐨 𝐝𝐞 𝐜𝐮𝐦𝐩𝐥𝐢𝐦𝐢𝐞𝐧𝐭𝐨 𝐝𝐞 𝐥𝐚 𝐋𝐞𝐲 𝐝𝐞 𝐓𝐫𝐚𝐧𝐬𝐩𝐚𝐫𝐞𝐧𝐜𝐢𝐚 https://twitter.com/Jem_py/status/1559570714683908099?s=20&amp;t=7vt0fuQ7mLH2pncqFIZHHA</t>
  </si>
  <si>
    <t xml:space="preserve">𝐈𝐧𝐟𝐨𝐫𝐦𝐞 𝐬𝐨𝐛𝐫𝐞 𝐜𝐮𝐦𝐩𝐥𝐢𝐦𝐢𝐞𝐧𝐭𝐨 𝐝𝐞 𝐥𝐚 𝐋𝐞𝐲 𝐧.° 𝟓𝟏𝟖𝟗/𝟏𝟒   https://twitter.com/Jem_py/status/1562536346337832966?s=20&amp;t=7vt0fuQ7mLH2pncqFIZHHA  </t>
  </si>
  <si>
    <t xml:space="preserve">El JEM cumple 100 % con la Ley de Transparencia Activa  https://twitter.com/Jem_py/status/1565739877232263168?s=20&amp;t=7vt0fuQ7mLH2pncqFIZHHA </t>
  </si>
  <si>
    <t xml:space="preserve">JEM avanza en el cumplimiento de su plan anual de transparencia  https://twitter.com/Jem_py/status/1570462574432628738?s=20&amp;t=7vt0fuQ7mLH2pncqFIZHHA </t>
  </si>
  <si>
    <t xml:space="preserve">Informe del cumplimiento de la Ley n.° 5189/14 – Julio 2022   https://twitter.com/Jem_py/status/1573321030596280321?s=20&amp;t=7vt0fuQ7mLH2pncqFIZHHA </t>
  </si>
  <si>
    <t xml:space="preserve">El JEM cumple 100 % con la Ley de Transparencia Activa – Agosto  https://twitter.com/Jem_py/status/1577324423874502657?s=20&amp;t=7vt0fuQ7mLH2pncqFIZHHA </t>
  </si>
  <si>
    <t xml:space="preserve">𝐈𝐧𝐟𝐨𝐫𝐦𝐞 𝐬𝐨𝐛𝐫𝐞 𝐜𝐮𝐦𝐩𝐥𝐢𝐦𝐢𝐞𝐧𝐭𝐨 𝐝𝐞 𝐥𝐚 𝐋𝐞𝐲 𝟓.𝟏𝟖𝟗/𝟏𝟒 𝐝𝐞 𝐥𝐚 𝐒𝐅𝐏 https://www.facebook.com/photo.php?fbid=419689350199365&amp;set=pb.100064749094523.-2207520000..&amp;type=3 </t>
  </si>
  <si>
    <t xml:space="preserve">𝐀𝐯𝐚𝐧𝐜𝐞𝐬 𝐞𝐧 𝐞𝐥 𝐜𝐮𝐦𝐩𝐥𝐢𝐦𝐢𝐞𝐧𝐭𝐨 𝐝𝐞𝐥 𝐏𝐥𝐚𝐧 𝐀𝐧𝐮𝐚𝐥 𝐝𝐞 𝐓𝐫𝐚𝐧𝐬𝐩𝐚𝐫𝐞𝐧𝐜𝐢𝐚 𝐲 𝐀𝐧𝐭𝐢𝐜𝐨𝐫𝐫𝐮𝐩𝐜𝐢ó𝐧   https://www.facebook.com/photo.php?fbid=421921153309518&amp;set=pb.100064749094523.-2207520000..&amp;type=3 </t>
  </si>
  <si>
    <t xml:space="preserve">𝐄𝐥 𝐉𝐄𝐌 𝐞𝐬 𝐜𝐚𝐥𝐢𝐟𝐢𝐜𝐚𝐝𝐨 𝐜𝐨𝐧 𝐞𝐥 𝟏𝟎𝟎% 𝐞𝐧 𝐠𝐫𝐚𝐝𝐨 𝐝𝐞 𝐜𝐮𝐦𝐩𝐥𝐢𝐦𝐢𝐞𝐧𝐭𝐨 𝐝𝐞 𝐥𝐚 𝐋𝐞𝐲 𝐝𝐞 𝐓𝐫𝐚𝐧𝐬𝐩𝐚𝐫𝐞𝐧𝐜𝐢𝐚 https://www.facebook.com/photo.php?fbid=437360031765630&amp;set=pb.100064749094523.-2207520000..&amp;type=3 </t>
  </si>
  <si>
    <t xml:space="preserve">𝐈𝐧𝐟𝐨𝐫𝐦𝐞 𝐬𝐨𝐛𝐫𝐞 𝐜𝐮𝐦𝐩𝐥𝐢𝐦𝐢𝐞𝐧𝐭𝐨 𝐝𝐞 𝐥𝐚 𝐋𝐞𝐲 𝐧.° 𝟓𝟏𝟖𝟗/𝟏𝟒   https://www.facebook.com/photo.php?fbid=442782014556765&amp;set=pb.100064749094523.-2207520000..&amp;type=3 </t>
  </si>
  <si>
    <t xml:space="preserve">El JEM cumple 100 % con la Ley de Transparencia Activa  https://www.facebook.com/photo.php?fbid=448975677270732&amp;set=pb.100064749094523.-2207520000..&amp;type=3  </t>
  </si>
  <si>
    <t xml:space="preserve">JEM avanza en el cumplimiento de su plan anual de transparencia   https://www.facebook.com/photo.php?fbid=458289933005973&amp;set=pb.100064749094523.-2207520000..&amp;type=3    </t>
  </si>
  <si>
    <t xml:space="preserve">Informe del cumplimiento de la Ley n.° 5189/14 – Julio 2022   https://www.facebook.com/photo.php?fbid=464619122373054&amp;set=pb.100064749094523.-2207520000..&amp;type=3 </t>
  </si>
  <si>
    <t xml:space="preserve">El JEM cumple 100 % con la Ley de Transparencia Activa – Agosto   https://www.facebook.com/photo.php?fbid=473977431437223&amp;set=pb.100064749094523.-2207520000..&amp;type=3 </t>
  </si>
  <si>
    <t>PAGINA WEB</t>
  </si>
  <si>
    <t xml:space="preserve">4° TRIMESTRE </t>
  </si>
  <si>
    <t xml:space="preserve">𝗘𝗹 𝗝𝗘𝗠 𝗰𝘂𝗺𝗽𝗹𝗲 𝟭𝟬𝟬% 𝗰𝗼𝗻 𝗹𝗮 𝗟𝗲𝘆 𝗱𝗲 𝗧𝗿𝗮𝗻𝘀𝗽𝗮𝗿𝗲𝗻𝗰𝗶𝗮, 𝗰𝗼𝗿𝗿𝗲𝘀𝗽𝗼𝗻𝗱𝗶𝗲𝗻𝘁𝗲 𝗮𝗹 𝗺𝗲𝘀 𝗱𝗲 𝗺𝗮𝘆𝗼 https://www.instagram.com/p/CjTBRldL3QS/ </t>
  </si>
  <si>
    <t xml:space="preserve">https://www.instagram.com/p/CkGjwIYAaJo/ </t>
  </si>
  <si>
    <t xml:space="preserve">https://www.instagram.com/p/Ck8gbESrpBr/ </t>
  </si>
  <si>
    <t xml:space="preserve">https://www.instagram.com/p/ClgqVnJLkd9/ </t>
  </si>
  <si>
    <t xml:space="preserve">https://www.instagram.com/p/CmEavKxgofY/ </t>
  </si>
  <si>
    <t>AUDIENCIA PÚBLICA DE RENDICIÓN DE CUENTAS AL CIUDADANO 2022.</t>
  </si>
  <si>
    <t xml:space="preserve">https://www.instagram.com/p/CmY9DOMAH8t/ </t>
  </si>
  <si>
    <t xml:space="preserve">https://www.instagram.com/p/CmaCy0-LX7t/ </t>
  </si>
  <si>
    <t xml:space="preserve">https://twitter.com/Jem_py/status/1577324423874502657 </t>
  </si>
  <si>
    <t xml:space="preserve">https://twitter.com/Jem_py/status/1584577911046033408 </t>
  </si>
  <si>
    <t xml:space="preserve">https://twitter.com/Jem_py/status/1592173745971826689 </t>
  </si>
  <si>
    <t xml:space="preserve">https://twitter.com/Jem_py/status/1597256029452267520 </t>
  </si>
  <si>
    <t xml:space="preserve">https://twitter.com/Jem_py/status/1602290023423934467  </t>
  </si>
  <si>
    <t xml:space="preserve">https://twitter.com/Jem_py/status/1605179448718159874 </t>
  </si>
  <si>
    <t xml:space="preserve">https://twitter.com/Jem_py/status/1605207960011022336 </t>
  </si>
  <si>
    <t xml:space="preserve">https://twitter.com/Jem_py/status/1605340578967093248 </t>
  </si>
  <si>
    <t xml:space="preserve">https://www.facebook.com/photo.php?fbid=473977431437223&amp;set=pb.100064749094523.-2207520000.&amp;type=3 </t>
  </si>
  <si>
    <t xml:space="preserve">https://www.facebook.com/photo.php?fbid=482763930558573&amp;set=pb.100064749094523.-2207520000.&amp;type=3 </t>
  </si>
  <si>
    <t xml:space="preserve">https://www.facebook.com/photo.php?fbid=491177029717263&amp;set=pb.100064749094523.-2207520000.&amp;type=3 </t>
  </si>
  <si>
    <t xml:space="preserve">https://www.facebook.com/photo.php?fbid=507509734750659&amp;set=pb.100064749094523.-2207520000.&amp;type=3 </t>
  </si>
  <si>
    <t xml:space="preserve">https://www.facebook.com/photo.php?fbid=518712113630421&amp;set=pb.100064749094523.-2207520000.&amp;type=3 </t>
  </si>
  <si>
    <t xml:space="preserve">https://www.facebook.com/photo.php?fbid=537088958459403&amp;set=pb.100064749094523.-2207520000.&amp;type=3 </t>
  </si>
  <si>
    <t xml:space="preserve">https://www.facebook.com/photo.php?fbid=537174905117475&amp;set=pb.100064749094523.-2207520000.&amp;type=3 </t>
  </si>
  <si>
    <t xml:space="preserve">     https://www.jem.gov.py/el-jem-cumple-100-con-la-ley-de-transparencia-activa-2/ </t>
  </si>
  <si>
    <t xml:space="preserve">https://www.jem.gov.py/el-jem-cumple-100-con-la-ley-de-transparencia-setiembre-2022/ </t>
  </si>
  <si>
    <t xml:space="preserve">https://www.jem.gov.py/informe-sobre-cumplimiento-de-la-ley-5189-14-agosto-2022/ </t>
  </si>
  <si>
    <t xml:space="preserve">https://www.jem.gov.py/informe-sobre-cumplimiento-de-la-ley-5189-14-septiembre-2022/ </t>
  </si>
  <si>
    <t xml:space="preserve">Informe Anual Estadístico de Rendición de Cuentas al Ciudadano </t>
  </si>
  <si>
    <t>MESA DE ENTRADA</t>
  </si>
  <si>
    <t>TRIMESTRE</t>
  </si>
  <si>
    <r>
      <t>M.E.A.</t>
    </r>
    <r>
      <rPr>
        <sz val="12"/>
        <color theme="1"/>
        <rFont val="Garamond"/>
        <family val="1"/>
      </rPr>
      <t>*</t>
    </r>
  </si>
  <si>
    <r>
      <t>M.E.J.</t>
    </r>
    <r>
      <rPr>
        <sz val="12"/>
        <color theme="1"/>
        <rFont val="Garamond"/>
        <family val="1"/>
      </rPr>
      <t>*</t>
    </r>
  </si>
  <si>
    <t>Primer</t>
  </si>
  <si>
    <t>Segundo</t>
  </si>
  <si>
    <t>Tercero</t>
  </si>
  <si>
    <t>Cuarto</t>
  </si>
  <si>
    <t>Referencia:</t>
  </si>
  <si>
    <t>* M.E.A. (Mesa de Entrada Administrativa)</t>
  </si>
  <si>
    <t>* M.E.J. (Mesa de Entrada Jurídica)</t>
  </si>
  <si>
    <t>MEMORÁNDOS</t>
  </si>
  <si>
    <t>NOTAS DE PRESIDENCIA</t>
  </si>
  <si>
    <t>NOTAS DE SECRETARÍA</t>
  </si>
  <si>
    <t>RESOLUCIONES</t>
  </si>
  <si>
    <t>OFICINA DE ATENCIÓN A LA CIUDADANÍA (cantidad de personas atendidas)</t>
  </si>
  <si>
    <t>PUBLICACIONES REALIZADAS</t>
  </si>
  <si>
    <r>
      <rPr>
        <b/>
        <sz val="12"/>
        <color theme="1"/>
        <rFont val="Calibri"/>
        <family val="2"/>
        <scheme val="minor"/>
      </rPr>
      <t>Misión:</t>
    </r>
    <r>
      <rPr>
        <sz val="12"/>
        <color theme="1"/>
        <rFont val="Calibri"/>
        <family val="2"/>
        <scheme val="minor"/>
      </rPr>
      <t xml:space="preserve"> Organo Constitucional que juzga el desempeño de los Magistrados Judiciales, Agentes Fiscales y Defensores Públicos por la supuesta comisión de delitos o mal desempeño de sus funciones, velando por la correcta administración de justicia, en tutela de los derechos de los ciudadanos.</t>
    </r>
  </si>
  <si>
    <t>https://www.sfp.gov.py/sfp/archivos/documentos/100_Enero_2022_8t765xeo.pdf</t>
  </si>
  <si>
    <t>https://www.sfp.gov.py/sfp/archivos/documentos/100_Febrero_2022_saxo8hnb.pdf</t>
  </si>
  <si>
    <t>https://www.sfp.gov.py/sfp/archivos/documentos/100_Marzo_2022_9mzm1chj.pdf</t>
  </si>
  <si>
    <t>https://www.sfp.gov.py/sfp/archivos/documentos/100_Abril_2022_qz9vmbku.pdf</t>
  </si>
  <si>
    <t>https://www.sfp.gov.py/sfp/archivos/documentos/100_Agosto_2022_iw8gznn4.pdf</t>
  </si>
  <si>
    <t>https://www.sfp.gov.py/sfp/archivos/documentos/Informe_Septiembre_2022_riyct4cp.pdf</t>
  </si>
  <si>
    <t>https://www.sfp.gov.py/sfp/archivos/documentos/100_Octubre_2022_n56o6wqk.pdf</t>
  </si>
  <si>
    <t>CONTRATACIONES DE SEGURO VARIOS PLURIANUAL</t>
  </si>
  <si>
    <t>C.D N° 07/2022</t>
  </si>
  <si>
    <t>LOTE 1: FÉNIX S.A</t>
  </si>
  <si>
    <t>LOTE 2: FÉNIX S.A</t>
  </si>
  <si>
    <t>LOTE 3: YACYRETA S.A</t>
  </si>
  <si>
    <t xml:space="preserve">Linea WHATSAPP / Telefonica </t>
  </si>
  <si>
    <t>Mensaje Instantaneo/ Linea Baja</t>
  </si>
  <si>
    <t>SALDOS DE EXPEDIENTES AL 31/12/2022</t>
  </si>
  <si>
    <t>AÑO</t>
  </si>
  <si>
    <t>SALDOS AL 31/12/2021</t>
  </si>
  <si>
    <t>ACUMULADOS</t>
  </si>
  <si>
    <t>ENJUICIAMIENTOS EN TRÁMITE</t>
  </si>
  <si>
    <t>SALDOS AL                31-12-2022</t>
  </si>
  <si>
    <t>SALDOS PARCIALES DE EXPEDIENTES</t>
  </si>
  <si>
    <t>CAUSAS INGRESADAS</t>
  </si>
  <si>
    <t>POR CUERDA
(Causas N° 48/22, 79/22, 131/22 y 132/22)</t>
  </si>
  <si>
    <r>
      <t xml:space="preserve">Datos procesados por el Departamento de Análisis y Estadísticas dependiente de la Dirección General de Gabinete. Del total de </t>
    </r>
    <r>
      <rPr>
        <b/>
        <i/>
        <sz val="11"/>
        <color rgb="FF000000"/>
        <rFont val="Calibri"/>
        <family val="2"/>
      </rPr>
      <t xml:space="preserve">482 </t>
    </r>
    <r>
      <rPr>
        <i/>
        <sz val="11"/>
        <color rgb="FF000000"/>
        <rFont val="Calibri"/>
        <family val="2"/>
      </rPr>
      <t>expedientes compuesto por el saldo de expedientes de años anteriores más las acusaciones ingresadas hasta la fecha, de dicho saldo quedan pendiente de trámite</t>
    </r>
    <r>
      <rPr>
        <b/>
        <i/>
        <sz val="11"/>
        <color rgb="FF000000"/>
        <rFont val="Calibri"/>
        <family val="2"/>
      </rPr>
      <t xml:space="preserve"> 26 </t>
    </r>
    <r>
      <rPr>
        <i/>
        <sz val="11"/>
        <color rgb="FF000000"/>
        <rFont val="Calibri"/>
        <family val="2"/>
      </rPr>
      <t xml:space="preserve">expedientes, representando el  </t>
    </r>
    <r>
      <rPr>
        <b/>
        <i/>
        <sz val="11"/>
        <color rgb="FF000000"/>
        <rFont val="Calibri"/>
        <family val="2"/>
      </rPr>
      <t xml:space="preserve">5,39% </t>
    </r>
    <r>
      <rPr>
        <i/>
        <sz val="11"/>
        <color rgb="FF000000"/>
        <rFont val="Calibri"/>
        <family val="2"/>
      </rPr>
      <t xml:space="preserve">del total y </t>
    </r>
    <r>
      <rPr>
        <b/>
        <i/>
        <sz val="11"/>
        <color rgb="FF000000"/>
        <rFont val="Calibri"/>
        <family val="2"/>
      </rPr>
      <t xml:space="preserve">23 </t>
    </r>
    <r>
      <rPr>
        <i/>
        <sz val="11"/>
        <color rgb="FF000000"/>
        <rFont val="Calibri"/>
        <family val="2"/>
      </rPr>
      <t xml:space="preserve">expedientes con enjuiciamiento en trámite, que refleja el </t>
    </r>
    <r>
      <rPr>
        <b/>
        <i/>
        <sz val="11"/>
        <color rgb="FF000000"/>
        <rFont val="Calibri"/>
        <family val="2"/>
      </rPr>
      <t xml:space="preserve">4,77% </t>
    </r>
    <r>
      <rPr>
        <i/>
        <sz val="11"/>
        <color rgb="FF000000"/>
        <rFont val="Calibri"/>
        <family val="2"/>
      </rPr>
      <t>del total.</t>
    </r>
  </si>
  <si>
    <t>FINIQUITADOS 2022
(Archivados, Cancelados, Rechazados In limine, Desistimientos, Sentencias Definitivas)</t>
  </si>
  <si>
    <t>FINIQUITADOS 2022
(Archivados, Cancelados, Rechazados In limine, Sentencias Definitivas)</t>
  </si>
  <si>
    <t>OBS: EXPEDIENTE CERO (0) CORRESPONDIENTE A LA LEY 3759/09</t>
  </si>
  <si>
    <t>TOTAL GENERAL DE CAUSAS PENDIENTES EN ESTUDIO           49</t>
  </si>
  <si>
    <t>4.6 Servicios o Productos Misionales (Depende de la Naturaleza de la Misión Institucional)</t>
  </si>
  <si>
    <t xml:space="preserve">106 personas atendidas </t>
  </si>
  <si>
    <t>Mejoramiento de Ujieres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</si>
</sst>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0_);_(* \(#,##0\);_(* &quot;-&quot;??_);_(@_)"/>
    <numFmt numFmtId="166" formatCode="_(* #,##0.00000000_);_(* \(#,##0.00000000\);_(* &quot;-&quot;??_);_(@_)"/>
  </numFmts>
  <fonts count="8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sz val="13"/>
      <color theme="1"/>
      <name val="Calibri"/>
      <family val="2"/>
      <scheme val="minor"/>
    </font>
    <font>
      <b/>
      <u/>
      <sz val="18"/>
      <name val="Calibri"/>
      <family val="2"/>
    </font>
    <font>
      <u/>
      <sz val="11"/>
      <color theme="10"/>
      <name val="Calibri"/>
      <family val="2"/>
      <scheme val="minor"/>
    </font>
    <font>
      <sz val="11"/>
      <color rgb="FF000000"/>
      <name val="Arial"/>
      <family val="2"/>
    </font>
    <font>
      <sz val="11"/>
      <name val="Calibri"/>
      <family val="2"/>
      <scheme val="minor"/>
    </font>
    <font>
      <b/>
      <sz val="12"/>
      <color theme="1"/>
      <name val="Garamond"/>
      <family val="1"/>
    </font>
    <font>
      <sz val="12"/>
      <color theme="1"/>
      <name val="Garamond"/>
      <family val="1"/>
    </font>
    <font>
      <b/>
      <sz val="13"/>
      <color theme="1"/>
      <name val="Calibri"/>
      <family val="2"/>
      <scheme val="minor"/>
    </font>
    <font>
      <b/>
      <sz val="9"/>
      <color rgb="FF000000"/>
      <name val="Calibri"/>
      <family val="2"/>
      <scheme val="minor"/>
    </font>
    <font>
      <sz val="9"/>
      <color rgb="FF000000"/>
      <name val="Calibri"/>
      <family val="2"/>
      <scheme val="minor"/>
    </font>
    <font>
      <b/>
      <u/>
      <sz val="11"/>
      <color theme="1"/>
      <name val="Calibri"/>
      <family val="2"/>
      <scheme val="minor"/>
    </font>
    <font>
      <sz val="11"/>
      <color theme="0"/>
      <name val="Calibri"/>
      <family val="2"/>
      <scheme val="minor"/>
    </font>
    <font>
      <sz val="16"/>
      <color rgb="FF000000"/>
      <name val="Calibri"/>
      <family val="2"/>
      <scheme val="minor"/>
    </font>
    <font>
      <b/>
      <sz val="14"/>
      <color rgb="FF000000"/>
      <name val="Calibri"/>
      <family val="2"/>
      <scheme val="minor"/>
    </font>
    <font>
      <b/>
      <sz val="12"/>
      <color rgb="FF000000"/>
      <name val="Calibri"/>
      <family val="2"/>
      <scheme val="minor"/>
    </font>
    <font>
      <sz val="12"/>
      <color rgb="FF000000"/>
      <name val="Calibri"/>
      <family val="2"/>
      <scheme val="minor"/>
    </font>
    <font>
      <sz val="12"/>
      <color theme="0"/>
      <name val="Calibri"/>
      <family val="2"/>
      <scheme val="minor"/>
    </font>
    <font>
      <b/>
      <sz val="9"/>
      <color theme="1"/>
      <name val="Calibri"/>
      <family val="2"/>
    </font>
    <font>
      <b/>
      <u/>
      <sz val="12"/>
      <color theme="1"/>
      <name val="Palatino Linotype"/>
      <family val="1"/>
    </font>
    <font>
      <b/>
      <sz val="12"/>
      <color theme="1"/>
      <name val="Palatino Linotype"/>
      <family val="1"/>
    </font>
    <font>
      <b/>
      <sz val="11"/>
      <color theme="1"/>
      <name val="Palatino Linotype"/>
      <family val="1"/>
    </font>
    <font>
      <sz val="11"/>
      <color theme="1"/>
      <name val="Calibri"/>
      <charset val="134"/>
      <scheme val="minor"/>
    </font>
    <font>
      <b/>
      <sz val="10"/>
      <color theme="1"/>
      <name val="Calibri"/>
      <family val="2"/>
    </font>
    <font>
      <b/>
      <sz val="10"/>
      <color rgb="FF000000"/>
      <name val="Calibri"/>
      <family val="2"/>
      <scheme val="minor"/>
    </font>
    <font>
      <sz val="10"/>
      <color theme="1"/>
      <name val="Calibri"/>
      <family val="2"/>
      <scheme val="minor"/>
    </font>
    <font>
      <b/>
      <sz val="12"/>
      <color theme="1"/>
      <name val="Arial"/>
      <family val="2"/>
    </font>
    <font>
      <sz val="11"/>
      <color theme="1"/>
      <name val="Arial"/>
      <family val="2"/>
    </font>
    <font>
      <b/>
      <sz val="10"/>
      <color theme="1"/>
      <name val="Arial"/>
      <family val="2"/>
    </font>
    <font>
      <sz val="10"/>
      <color theme="1"/>
      <name val="Arial"/>
      <family val="2"/>
    </font>
    <font>
      <sz val="12"/>
      <name val="Calibri"/>
      <family val="2"/>
    </font>
    <font>
      <b/>
      <sz val="10.5"/>
      <color rgb="FF262626"/>
      <name val="Segoe UI"/>
      <family val="2"/>
    </font>
    <font>
      <b/>
      <u/>
      <sz val="10.5"/>
      <color rgb="FF262626"/>
      <name val="Calibri"/>
      <family val="2"/>
      <scheme val="minor"/>
    </font>
    <font>
      <b/>
      <sz val="11.5"/>
      <color rgb="FF000000"/>
      <name val="Calibri"/>
      <family val="2"/>
      <scheme val="minor"/>
    </font>
    <font>
      <sz val="11"/>
      <color rgb="FF000000"/>
      <name val="Times New Roman"/>
      <family val="1"/>
    </font>
    <font>
      <b/>
      <sz val="10.5"/>
      <color rgb="FF262626"/>
      <name val="Calibri"/>
      <family val="2"/>
      <scheme val="minor"/>
    </font>
    <font>
      <b/>
      <u/>
      <sz val="12"/>
      <color theme="1"/>
      <name val="Calibri"/>
      <family val="2"/>
      <scheme val="minor"/>
    </font>
    <font>
      <b/>
      <u/>
      <sz val="14"/>
      <color theme="1"/>
      <name val="Garamond"/>
      <family val="1"/>
    </font>
    <font>
      <b/>
      <u/>
      <sz val="11"/>
      <color theme="1"/>
      <name val="Garamond"/>
      <family val="1"/>
    </font>
    <font>
      <sz val="11"/>
      <color theme="1"/>
      <name val="Garamond"/>
      <family val="1"/>
    </font>
    <font>
      <b/>
      <sz val="14"/>
      <color theme="1"/>
      <name val="Garamond"/>
      <family val="1"/>
    </font>
    <font>
      <b/>
      <sz val="12"/>
      <color rgb="FF000000"/>
      <name val="Garamond"/>
      <family val="1"/>
    </font>
    <font>
      <b/>
      <sz val="14"/>
      <color rgb="FF000000"/>
      <name val="Garamond"/>
      <family val="1"/>
    </font>
    <font>
      <sz val="9"/>
      <color indexed="81"/>
      <name val="Tahoma"/>
      <family val="2"/>
    </font>
    <font>
      <b/>
      <sz val="9"/>
      <color indexed="81"/>
      <name val="Tahoma"/>
      <family val="2"/>
    </font>
    <font>
      <b/>
      <i/>
      <sz val="12"/>
      <color theme="1"/>
      <name val="Calibri"/>
      <family val="2"/>
      <scheme val="minor"/>
    </font>
    <font>
      <sz val="10"/>
      <color rgb="FF000000"/>
      <name val="Calibri"/>
      <family val="2"/>
      <scheme val="minor"/>
    </font>
    <font>
      <i/>
      <sz val="12"/>
      <color theme="1"/>
      <name val="Calibri"/>
      <family val="2"/>
      <scheme val="minor"/>
    </font>
    <font>
      <b/>
      <sz val="16"/>
      <color theme="1"/>
      <name val="Times New Roman"/>
      <family val="1"/>
    </font>
    <font>
      <b/>
      <sz val="10"/>
      <name val="Times New Roman"/>
      <family val="1"/>
    </font>
    <font>
      <b/>
      <sz val="7"/>
      <name val="Times New Roman"/>
      <family val="1"/>
    </font>
    <font>
      <sz val="12"/>
      <name val="Times New Roman"/>
      <family val="1"/>
    </font>
    <font>
      <b/>
      <sz val="12"/>
      <name val="Times New Roman"/>
      <family val="1"/>
    </font>
    <font>
      <sz val="8"/>
      <name val="Times New Roman"/>
      <family val="1"/>
    </font>
    <font>
      <b/>
      <sz val="15"/>
      <name val="Times New Roman"/>
      <family val="1"/>
    </font>
    <font>
      <sz val="11"/>
      <name val="Arial"/>
      <family val="2"/>
    </font>
    <font>
      <b/>
      <sz val="20"/>
      <name val="Times New Roman"/>
      <family val="1"/>
    </font>
    <font>
      <sz val="11"/>
      <name val="Times New Roman"/>
      <family val="1"/>
    </font>
    <font>
      <b/>
      <sz val="9"/>
      <name val="Times New Roman"/>
      <family val="1"/>
    </font>
    <font>
      <b/>
      <sz val="18"/>
      <name val="Times New Roman"/>
      <family val="1"/>
    </font>
    <font>
      <b/>
      <sz val="22"/>
      <name val="Times New Roman"/>
      <family val="1"/>
    </font>
    <font>
      <i/>
      <sz val="11"/>
      <color rgb="FF000000"/>
      <name val="Calibri"/>
      <family val="2"/>
    </font>
    <font>
      <b/>
      <i/>
      <sz val="11"/>
      <color rgb="FF000000"/>
      <name val="Calibri"/>
      <family val="2"/>
    </font>
    <font>
      <b/>
      <i/>
      <sz val="11"/>
      <color theme="1"/>
      <name val="Arial"/>
      <family val="2"/>
    </font>
    <font>
      <b/>
      <i/>
      <sz val="12"/>
      <name val="Times New Roman"/>
      <family val="1"/>
    </font>
    <font>
      <b/>
      <sz val="10"/>
      <color theme="1"/>
      <name val="Garamond"/>
      <family val="1"/>
    </font>
    <font>
      <b/>
      <sz val="10"/>
      <color rgb="FF000000"/>
      <name val="Garamond"/>
      <family val="1"/>
    </font>
  </fonts>
  <fills count="23">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FFFFFF"/>
        <bgColor indexed="64"/>
      </patternFill>
    </fill>
    <fill>
      <patternFill patternType="solid">
        <fgColor rgb="FFF4B084"/>
        <bgColor indexed="64"/>
      </patternFill>
    </fill>
    <fill>
      <patternFill patternType="solid">
        <fgColor rgb="FFBDD7EE"/>
        <bgColor indexed="64"/>
      </patternFill>
    </fill>
    <fill>
      <patternFill patternType="solid">
        <fgColor rgb="FFA9D08E"/>
        <bgColor indexed="64"/>
      </patternFill>
    </fill>
    <fill>
      <patternFill patternType="solid">
        <fgColor rgb="FFC6E0B4"/>
        <bgColor indexed="64"/>
      </patternFill>
    </fill>
    <fill>
      <patternFill patternType="solid">
        <fgColor rgb="FFFFE699"/>
        <bgColor indexed="64"/>
      </patternFill>
    </fill>
    <fill>
      <patternFill patternType="solid">
        <fgColor theme="6" tint="0.79998168889431442"/>
        <bgColor rgb="FFBDD6EE"/>
      </patternFill>
    </fill>
    <fill>
      <patternFill patternType="solid">
        <fgColor theme="4" tint="0.59999389629810485"/>
        <bgColor rgb="FFE2EFD9"/>
      </patternFill>
    </fill>
    <fill>
      <patternFill patternType="solid">
        <fgColor rgb="FFFBE4D5"/>
        <bgColor rgb="FFFBE4D5"/>
      </patternFill>
    </fill>
    <fill>
      <patternFill patternType="solid">
        <fgColor rgb="FF92D050"/>
        <bgColor rgb="FFF4B083"/>
      </patternFill>
    </fill>
    <fill>
      <patternFill patternType="solid">
        <fgColor rgb="FFDEEAF6"/>
        <bgColor rgb="FFDEEAF6"/>
      </patternFill>
    </fill>
    <fill>
      <patternFill patternType="solid">
        <fgColor rgb="FF00B0F0"/>
        <bgColor rgb="FF0070C0"/>
      </patternFill>
    </fill>
    <fill>
      <patternFill patternType="solid">
        <fgColor rgb="FFE2EFD9"/>
        <bgColor rgb="FFE2EFD9"/>
      </patternFill>
    </fill>
    <fill>
      <patternFill patternType="solid">
        <fgColor rgb="FF00B0F0"/>
        <bgColor rgb="FFDEEAF6"/>
      </patternFill>
    </fill>
    <fill>
      <patternFill patternType="solid">
        <fgColor rgb="FF92D050"/>
        <bgColor rgb="FF0070C0"/>
      </patternFill>
    </fill>
    <fill>
      <patternFill patternType="solid">
        <fgColor theme="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rgb="FF000000"/>
      </right>
      <top/>
      <bottom/>
      <diagonal/>
    </border>
    <border>
      <left style="medium">
        <color rgb="FF000000"/>
      </left>
      <right style="medium">
        <color rgb="FF000000"/>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rgb="FF000000"/>
      </left>
      <right style="medium">
        <color rgb="FF000000"/>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indexed="64"/>
      </top>
      <bottom style="medium">
        <color rgb="FF000000"/>
      </bottom>
      <diagonal/>
    </border>
    <border>
      <left style="medium">
        <color indexed="64"/>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indexed="64"/>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indexed="64"/>
      </left>
      <right style="thin">
        <color indexed="64"/>
      </right>
      <top style="medium">
        <color indexed="64"/>
      </top>
      <bottom style="medium">
        <color indexed="64"/>
      </bottom>
      <diagonal/>
    </border>
    <border>
      <left style="thin">
        <color rgb="FF000000"/>
      </left>
      <right/>
      <top style="medium">
        <color indexed="64"/>
      </top>
      <bottom style="medium">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rgb="FF000000"/>
      </left>
      <right/>
      <top style="thin">
        <color rgb="FF000000"/>
      </top>
      <bottom/>
      <diagonal/>
    </border>
    <border>
      <left style="medium">
        <color indexed="64"/>
      </left>
      <right style="medium">
        <color rgb="FF000000"/>
      </right>
      <top/>
      <bottom style="medium">
        <color rgb="FF000000"/>
      </bottom>
      <diagonal/>
    </border>
    <border>
      <left style="thin">
        <color rgb="FF000000"/>
      </left>
      <right style="medium">
        <color indexed="64"/>
      </right>
      <top/>
      <bottom style="medium">
        <color rgb="FF000000"/>
      </bottom>
      <diagonal/>
    </border>
  </borders>
  <cellStyleXfs count="5">
    <xf numFmtId="0" fontId="0" fillId="0" borderId="0">
      <alignment vertical="center"/>
    </xf>
    <xf numFmtId="0" fontId="24" fillId="0" borderId="0" applyNumberFormat="0" applyFill="0" applyBorder="0" applyAlignment="0" applyProtection="0">
      <alignment vertical="center"/>
    </xf>
    <xf numFmtId="164" fontId="43" fillId="0" borderId="0" applyFont="0" applyFill="0" applyBorder="0" applyAlignment="0" applyProtection="0"/>
    <xf numFmtId="9" fontId="43" fillId="0" borderId="0" applyFont="0" applyFill="0" applyBorder="0" applyAlignment="0" applyProtection="0"/>
    <xf numFmtId="0" fontId="2" fillId="0" borderId="0">
      <alignment vertical="center"/>
    </xf>
  </cellStyleXfs>
  <cellXfs count="503">
    <xf numFmtId="0" fontId="0" fillId="0" borderId="0" xfId="0">
      <alignment vertical="center"/>
    </xf>
    <xf numFmtId="0" fontId="5" fillId="0" borderId="0" xfId="0" applyFont="1">
      <alignment vertical="center"/>
    </xf>
    <xf numFmtId="0" fontId="0" fillId="0" borderId="0" xfId="0" applyFill="1">
      <alignment vertical="center"/>
    </xf>
    <xf numFmtId="0" fontId="5" fillId="4" borderId="1" xfId="0" applyFont="1" applyFill="1" applyBorder="1">
      <alignment vertical="center"/>
    </xf>
    <xf numFmtId="0" fontId="14" fillId="0" borderId="0" xfId="0" applyFont="1">
      <alignment vertical="center"/>
    </xf>
    <xf numFmtId="0" fontId="15" fillId="4" borderId="1" xfId="0" applyFont="1" applyFill="1" applyBorder="1">
      <alignment vertical="center"/>
    </xf>
    <xf numFmtId="0" fontId="14" fillId="4" borderId="1" xfId="0" applyFont="1" applyFill="1" applyBorder="1">
      <alignment vertical="center"/>
    </xf>
    <xf numFmtId="0" fontId="14" fillId="0" borderId="0" xfId="0" applyFont="1" applyBorder="1">
      <alignment vertical="center"/>
    </xf>
    <xf numFmtId="0" fontId="14" fillId="0" borderId="0" xfId="0" applyFont="1" applyFill="1">
      <alignment vertical="center"/>
    </xf>
    <xf numFmtId="0" fontId="15" fillId="0" borderId="0" xfId="0" applyFont="1">
      <alignment vertical="center"/>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0" borderId="0" xfId="0" applyFont="1">
      <alignment vertical="center"/>
    </xf>
    <xf numFmtId="0" fontId="16" fillId="4" borderId="1" xfId="0" applyFont="1" applyFill="1" applyBorder="1">
      <alignment vertical="center"/>
    </xf>
    <xf numFmtId="0" fontId="17" fillId="4" borderId="1" xfId="0" applyFont="1" applyFill="1" applyBorder="1">
      <alignment vertical="center"/>
    </xf>
    <xf numFmtId="0" fontId="14" fillId="0" borderId="0" xfId="0" applyFont="1" applyAlignment="1">
      <alignment horizontal="center" vertical="center"/>
    </xf>
    <xf numFmtId="0" fontId="16" fillId="4" borderId="1" xfId="0" applyFont="1" applyFill="1" applyBorder="1" applyAlignment="1">
      <alignment horizontal="center" vertical="center"/>
    </xf>
    <xf numFmtId="0" fontId="15" fillId="5" borderId="0" xfId="0" applyFont="1" applyFill="1" applyBorder="1" applyAlignment="1">
      <alignment horizontal="center" vertical="center"/>
    </xf>
    <xf numFmtId="0" fontId="14" fillId="5" borderId="0" xfId="0" applyFont="1" applyFill="1">
      <alignment vertical="center"/>
    </xf>
    <xf numFmtId="0" fontId="0" fillId="5" borderId="0" xfId="0" applyFill="1">
      <alignment vertical="center"/>
    </xf>
    <xf numFmtId="0" fontId="17" fillId="4" borderId="1" xfId="0" applyFont="1" applyFill="1" applyBorder="1" applyAlignment="1">
      <alignment horizontal="center" vertical="center"/>
    </xf>
    <xf numFmtId="0" fontId="17" fillId="4" borderId="1" xfId="0" applyFont="1" applyFill="1" applyBorder="1" applyAlignment="1">
      <alignment horizontal="center" vertical="top" wrapText="1"/>
    </xf>
    <xf numFmtId="0" fontId="16" fillId="4"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4" fillId="5" borderId="0" xfId="0" applyFont="1" applyFill="1" applyBorder="1">
      <alignment vertical="center"/>
    </xf>
    <xf numFmtId="0" fontId="7" fillId="0" borderId="0" xfId="0" applyFont="1" applyFill="1" applyBorder="1" applyAlignment="1">
      <alignment vertical="center"/>
    </xf>
    <xf numFmtId="0" fontId="12"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5" fillId="0" borderId="0" xfId="0" applyFont="1" applyFill="1" applyBorder="1">
      <alignment vertical="center"/>
    </xf>
    <xf numFmtId="0" fontId="16" fillId="2" borderId="1" xfId="0" applyFont="1" applyFill="1" applyBorder="1" applyAlignment="1">
      <alignment horizontal="justify" vertical="top" wrapText="1"/>
    </xf>
    <xf numFmtId="0" fontId="15" fillId="3" borderId="1" xfId="0" applyFont="1" applyFill="1" applyBorder="1" applyAlignment="1">
      <alignment vertical="center"/>
    </xf>
    <xf numFmtId="0" fontId="15" fillId="4" borderId="13" xfId="0" applyFont="1" applyFill="1" applyBorder="1">
      <alignment vertical="center"/>
    </xf>
    <xf numFmtId="0" fontId="17" fillId="4" borderId="1" xfId="0" applyFont="1" applyFill="1" applyBorder="1" applyAlignment="1">
      <alignment horizontal="center" vertical="center" wrapText="1"/>
    </xf>
    <xf numFmtId="0" fontId="17" fillId="0" borderId="0" xfId="0" applyFont="1" applyFill="1" applyBorder="1">
      <alignment vertical="center"/>
    </xf>
    <xf numFmtId="0" fontId="15" fillId="0" borderId="0" xfId="0" applyFont="1" applyFill="1" applyBorder="1" applyAlignment="1">
      <alignment horizontal="center" vertical="center"/>
    </xf>
    <xf numFmtId="0" fontId="0" fillId="5" borderId="0" xfId="0" applyFill="1" applyBorder="1">
      <alignment vertical="center"/>
    </xf>
    <xf numFmtId="0" fontId="14" fillId="5" borderId="0"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0" borderId="0" xfId="0" applyFont="1" applyAlignment="1">
      <alignment horizontal="center" vertical="center" wrapText="1"/>
    </xf>
    <xf numFmtId="0" fontId="24" fillId="4" borderId="1" xfId="1" applyFill="1" applyBorder="1" applyAlignment="1">
      <alignment horizontal="center" vertical="center" wrapText="1"/>
    </xf>
    <xf numFmtId="0" fontId="0" fillId="4" borderId="0" xfId="0" applyFill="1">
      <alignment vertical="center"/>
    </xf>
    <xf numFmtId="0" fontId="28" fillId="4" borderId="16" xfId="0" applyFont="1" applyFill="1" applyBorder="1" applyAlignment="1">
      <alignment vertical="center" wrapText="1"/>
    </xf>
    <xf numFmtId="0" fontId="28" fillId="4" borderId="18" xfId="0" applyFont="1" applyFill="1" applyBorder="1" applyAlignment="1">
      <alignment horizontal="center" vertical="center" wrapText="1"/>
    </xf>
    <xf numFmtId="0" fontId="28" fillId="4" borderId="15" xfId="0" applyFont="1" applyFill="1" applyBorder="1" applyAlignment="1">
      <alignment vertical="center" wrapText="1"/>
    </xf>
    <xf numFmtId="0" fontId="28" fillId="4" borderId="17" xfId="0" applyFont="1" applyFill="1" applyBorder="1" applyAlignment="1">
      <alignment horizontal="center" vertical="center" wrapText="1"/>
    </xf>
    <xf numFmtId="0" fontId="5" fillId="4" borderId="0" xfId="0" applyFont="1" applyFill="1">
      <alignment vertical="center"/>
    </xf>
    <xf numFmtId="0" fontId="27" fillId="4" borderId="16"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4" fillId="0" borderId="0" xfId="1" applyAlignment="1">
      <alignment horizontal="center" vertical="center"/>
    </xf>
    <xf numFmtId="0" fontId="14" fillId="0" borderId="1" xfId="0" applyFont="1" applyBorder="1" applyAlignment="1">
      <alignment horizontal="center" vertical="center"/>
    </xf>
    <xf numFmtId="0" fontId="14" fillId="0" borderId="0" xfId="0" applyFont="1" applyFill="1" applyBorder="1" applyAlignment="1">
      <alignment horizontal="center" vertical="center" wrapText="1"/>
    </xf>
    <xf numFmtId="0" fontId="9" fillId="4" borderId="0" xfId="0" applyFont="1" applyFill="1" applyBorder="1">
      <alignment vertical="center"/>
    </xf>
    <xf numFmtId="0" fontId="8" fillId="4" borderId="0" xfId="0" applyFont="1" applyFill="1" applyBorder="1">
      <alignment vertical="center"/>
    </xf>
    <xf numFmtId="0" fontId="14" fillId="4" borderId="0" xfId="0" applyFont="1" applyFill="1" applyBorder="1">
      <alignment vertical="center"/>
    </xf>
    <xf numFmtId="0" fontId="14" fillId="4" borderId="10" xfId="0" applyFont="1" applyFill="1" applyBorder="1">
      <alignment vertical="center"/>
    </xf>
    <xf numFmtId="0" fontId="14" fillId="0" borderId="0" xfId="0" applyFont="1" applyFill="1" applyBorder="1" applyAlignment="1">
      <alignment horizontal="center" vertical="center"/>
    </xf>
    <xf numFmtId="0" fontId="0" fillId="0" borderId="0" xfId="0" applyAlignment="1">
      <alignment vertical="center" wrapText="1"/>
    </xf>
    <xf numFmtId="0" fontId="17"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24" fillId="4" borderId="1" xfId="1" applyFill="1" applyBorder="1" applyAlignment="1">
      <alignment horizontal="center" vertical="center" wrapText="1"/>
    </xf>
    <xf numFmtId="0" fontId="17" fillId="4" borderId="1" xfId="0" applyFont="1" applyFill="1" applyBorder="1" applyAlignment="1">
      <alignment horizontal="center" vertical="center" wrapText="1"/>
    </xf>
    <xf numFmtId="0" fontId="24" fillId="4" borderId="1" xfId="1" applyFill="1" applyBorder="1">
      <alignment vertical="center"/>
    </xf>
    <xf numFmtId="0" fontId="4" fillId="0" borderId="0" xfId="0" applyFont="1" applyAlignment="1">
      <alignment vertical="center" wrapText="1"/>
    </xf>
    <xf numFmtId="0" fontId="0" fillId="0" borderId="0" xfId="0" applyBorder="1">
      <alignment vertical="center"/>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3" fontId="25" fillId="0" borderId="0" xfId="0" applyNumberFormat="1" applyFont="1" applyBorder="1" applyAlignment="1">
      <alignment horizontal="right" vertical="center" wrapText="1"/>
    </xf>
    <xf numFmtId="3" fontId="25"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16" fillId="4" borderId="3" xfId="0" applyFont="1" applyFill="1" applyBorder="1" applyAlignment="1">
      <alignment vertical="center" wrapText="1"/>
    </xf>
    <xf numFmtId="0" fontId="24" fillId="4" borderId="1" xfId="1" applyFill="1" applyBorder="1" applyAlignment="1">
      <alignment vertical="center" wrapText="1"/>
    </xf>
    <xf numFmtId="14" fontId="17" fillId="4" borderId="1" xfId="0" applyNumberFormat="1" applyFont="1" applyFill="1" applyBorder="1" applyAlignment="1">
      <alignment horizontal="center" vertical="center" wrapText="1"/>
    </xf>
    <xf numFmtId="0" fontId="36" fillId="10" borderId="17" xfId="0" applyFont="1" applyFill="1" applyBorder="1" applyAlignment="1">
      <alignment horizontal="center" vertical="center"/>
    </xf>
    <xf numFmtId="0" fontId="36" fillId="11" borderId="17" xfId="0" applyFont="1" applyFill="1" applyBorder="1" applyAlignment="1">
      <alignment horizontal="center" vertical="center"/>
    </xf>
    <xf numFmtId="0" fontId="37" fillId="0" borderId="17" xfId="0" applyFont="1" applyBorder="1" applyAlignment="1">
      <alignment horizontal="center" vertical="center"/>
    </xf>
    <xf numFmtId="0" fontId="36" fillId="12" borderId="17" xfId="0" applyFont="1" applyFill="1" applyBorder="1" applyAlignment="1">
      <alignment horizontal="center" vertical="center"/>
    </xf>
    <xf numFmtId="0" fontId="38" fillId="0" borderId="0" xfId="0" applyFont="1" applyFill="1" applyBorder="1" applyAlignment="1">
      <alignment horizontal="center" vertical="center"/>
    </xf>
    <xf numFmtId="0" fontId="33" fillId="0" borderId="0" xfId="0" applyFont="1">
      <alignment vertical="center"/>
    </xf>
    <xf numFmtId="0" fontId="34" fillId="8" borderId="29" xfId="0" applyFont="1" applyFill="1" applyBorder="1" applyAlignment="1">
      <alignment vertical="center"/>
    </xf>
    <xf numFmtId="0" fontId="34" fillId="8" borderId="26" xfId="0" applyFont="1" applyFill="1" applyBorder="1" applyAlignment="1">
      <alignment vertical="center"/>
    </xf>
    <xf numFmtId="0" fontId="34" fillId="8" borderId="30" xfId="0" applyFont="1" applyFill="1" applyBorder="1" applyAlignment="1">
      <alignment vertical="center"/>
    </xf>
    <xf numFmtId="0" fontId="35" fillId="9" borderId="33" xfId="0" applyFont="1" applyFill="1" applyBorder="1" applyAlignment="1">
      <alignment vertical="center"/>
    </xf>
    <xf numFmtId="0" fontId="35" fillId="9" borderId="34" xfId="0" applyFont="1" applyFill="1" applyBorder="1" applyAlignment="1">
      <alignment vertical="center"/>
    </xf>
    <xf numFmtId="0" fontId="35" fillId="9" borderId="35" xfId="0" applyFont="1" applyFill="1" applyBorder="1" applyAlignment="1">
      <alignment vertical="center"/>
    </xf>
    <xf numFmtId="0" fontId="24" fillId="0" borderId="0" xfId="1" applyAlignment="1">
      <alignment horizontal="center" vertical="center"/>
    </xf>
    <xf numFmtId="0" fontId="3" fillId="0" borderId="0" xfId="0" applyFont="1">
      <alignment vertical="center"/>
    </xf>
    <xf numFmtId="0" fontId="41" fillId="0" borderId="0" xfId="0" applyFont="1">
      <alignment vertical="center"/>
    </xf>
    <xf numFmtId="0" fontId="40" fillId="0" borderId="0" xfId="0" applyFont="1">
      <alignment vertical="center"/>
    </xf>
    <xf numFmtId="0" fontId="42" fillId="0" borderId="0" xfId="0" applyFont="1">
      <alignment vertical="center"/>
    </xf>
    <xf numFmtId="0" fontId="24" fillId="0" borderId="0" xfId="1">
      <alignment vertical="center"/>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24" fillId="4" borderId="1" xfId="1" applyFill="1" applyBorder="1" applyAlignment="1">
      <alignment horizontal="center" vertical="center" wrapText="1"/>
    </xf>
    <xf numFmtId="0" fontId="24" fillId="4" borderId="1" xfId="1" applyFill="1" applyBorder="1" applyAlignment="1">
      <alignment horizontal="center" vertical="center" wrapText="1"/>
    </xf>
    <xf numFmtId="0" fontId="17"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18" fillId="3" borderId="8" xfId="0" applyFont="1" applyFill="1" applyBorder="1" applyAlignment="1">
      <alignment vertical="center"/>
    </xf>
    <xf numFmtId="0" fontId="18" fillId="3" borderId="12" xfId="0" applyFont="1" applyFill="1" applyBorder="1" applyAlignment="1">
      <alignment vertical="center"/>
    </xf>
    <xf numFmtId="0" fontId="18" fillId="5" borderId="0" xfId="0" applyFont="1" applyFill="1" applyBorder="1" applyAlignment="1">
      <alignment vertical="center"/>
    </xf>
    <xf numFmtId="16" fontId="14" fillId="4" borderId="1" xfId="0" applyNumberFormat="1" applyFont="1" applyFill="1" applyBorder="1" applyAlignment="1">
      <alignment horizontal="center" vertical="center"/>
    </xf>
    <xf numFmtId="0" fontId="44" fillId="3" borderId="1" xfId="0" applyFont="1" applyFill="1" applyBorder="1" applyAlignment="1">
      <alignment horizontal="center" vertical="center" wrapText="1"/>
    </xf>
    <xf numFmtId="0" fontId="15" fillId="4" borderId="0" xfId="0" applyFont="1" applyFill="1" applyBorder="1" applyAlignment="1">
      <alignment horizontal="center" vertical="center"/>
    </xf>
    <xf numFmtId="3" fontId="31" fillId="7" borderId="0" xfId="0" applyNumberFormat="1" applyFont="1" applyFill="1" applyBorder="1" applyAlignment="1">
      <alignment horizontal="center" vertical="center" wrapText="1"/>
    </xf>
    <xf numFmtId="0" fontId="31" fillId="0" borderId="0" xfId="0" applyFont="1" applyBorder="1" applyAlignment="1">
      <alignment horizontal="center" vertical="center" wrapText="1"/>
    </xf>
    <xf numFmtId="0" fontId="24" fillId="0" borderId="0" xfId="1" applyBorder="1" applyAlignment="1">
      <alignment horizontal="center" vertical="center"/>
    </xf>
    <xf numFmtId="0" fontId="14" fillId="4" borderId="0" xfId="0" applyFont="1" applyFill="1" applyBorder="1" applyAlignment="1">
      <alignment horizontal="center" vertical="center"/>
    </xf>
    <xf numFmtId="0" fontId="28" fillId="5" borderId="0" xfId="0" applyFont="1" applyFill="1" applyBorder="1" applyAlignment="1">
      <alignment vertical="center" wrapText="1"/>
    </xf>
    <xf numFmtId="0" fontId="28" fillId="5" borderId="0"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5"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4"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9" fontId="17" fillId="4" borderId="7" xfId="3" applyFont="1" applyFill="1" applyBorder="1" applyAlignment="1">
      <alignment horizontal="center" vertical="center" wrapText="1"/>
    </xf>
    <xf numFmtId="0" fontId="17" fillId="4" borderId="11" xfId="0" applyFont="1" applyFill="1" applyBorder="1" applyAlignment="1">
      <alignment horizontal="center" vertical="center" wrapText="1"/>
    </xf>
    <xf numFmtId="9" fontId="17" fillId="4" borderId="4" xfId="3"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1" xfId="4" applyFont="1" applyFill="1" applyBorder="1">
      <alignment vertical="center"/>
    </xf>
    <xf numFmtId="0" fontId="15" fillId="4" borderId="1" xfId="4" applyFont="1" applyFill="1" applyBorder="1" applyAlignment="1">
      <alignment horizontal="center" vertical="center"/>
    </xf>
    <xf numFmtId="0" fontId="24" fillId="4" borderId="1" xfId="1" applyFill="1" applyBorder="1">
      <alignment vertical="center"/>
    </xf>
    <xf numFmtId="165" fontId="14" fillId="0" borderId="1" xfId="2" applyNumberFormat="1"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xf>
    <xf numFmtId="165" fontId="37" fillId="0" borderId="1" xfId="2" applyNumberFormat="1" applyFont="1" applyBorder="1" applyAlignment="1">
      <alignment horizontal="center" vertical="center"/>
    </xf>
    <xf numFmtId="0" fontId="37" fillId="0" borderId="1" xfId="0" applyFont="1" applyBorder="1" applyAlignment="1">
      <alignment horizontal="center" vertical="center" wrapText="1"/>
    </xf>
    <xf numFmtId="0" fontId="37"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165" fontId="37" fillId="0" borderId="1" xfId="2" applyNumberFormat="1" applyFont="1" applyFill="1" applyBorder="1" applyAlignment="1">
      <alignment horizontal="center" vertical="center"/>
    </xf>
    <xf numFmtId="0" fontId="0" fillId="0" borderId="1" xfId="0" applyBorder="1" applyAlignment="1">
      <alignment vertical="center"/>
    </xf>
    <xf numFmtId="165" fontId="0" fillId="0" borderId="1" xfId="2" applyNumberFormat="1" applyFont="1" applyBorder="1" applyAlignment="1">
      <alignment vertical="center"/>
    </xf>
    <xf numFmtId="0" fontId="0" fillId="0" borderId="1" xfId="0" applyBorder="1" applyAlignment="1">
      <alignment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14" fillId="0" borderId="2" xfId="0" applyFont="1" applyBorder="1" applyAlignment="1">
      <alignment horizontal="left" vertical="center" wrapText="1"/>
    </xf>
    <xf numFmtId="0" fontId="0" fillId="0" borderId="3" xfId="0" applyBorder="1">
      <alignment vertical="center"/>
    </xf>
    <xf numFmtId="0" fontId="5" fillId="0" borderId="2" xfId="0" applyFont="1" applyBorder="1" applyAlignment="1"/>
    <xf numFmtId="0" fontId="5" fillId="0" borderId="3" xfId="0" applyFont="1" applyBorder="1" applyAlignment="1"/>
    <xf numFmtId="0" fontId="47" fillId="0" borderId="20" xfId="0" applyFont="1" applyBorder="1" applyAlignment="1">
      <alignment horizontal="center" vertical="center" wrapText="1"/>
    </xf>
    <xf numFmtId="0" fontId="47" fillId="0" borderId="22" xfId="0" applyFont="1" applyBorder="1" applyAlignment="1">
      <alignment horizontal="center" vertical="center" wrapText="1"/>
    </xf>
    <xf numFmtId="0" fontId="47" fillId="0" borderId="24" xfId="0" applyFont="1" applyBorder="1" applyAlignment="1">
      <alignment horizontal="center" vertical="center" wrapText="1"/>
    </xf>
    <xf numFmtId="0" fontId="9" fillId="0" borderId="16" xfId="0" applyFont="1" applyBorder="1" applyAlignment="1">
      <alignment horizontal="center" vertical="center"/>
    </xf>
    <xf numFmtId="0" fontId="48" fillId="0" borderId="19"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1" xfId="0" applyFont="1" applyBorder="1" applyAlignment="1">
      <alignment vertical="center" wrapText="1"/>
    </xf>
    <xf numFmtId="3" fontId="48" fillId="0" borderId="21" xfId="0" applyNumberFormat="1" applyFont="1" applyBorder="1" applyAlignment="1">
      <alignment horizontal="right" vertical="center" wrapText="1"/>
    </xf>
    <xf numFmtId="0" fontId="48" fillId="0" borderId="21" xfId="0" applyFont="1" applyBorder="1" applyAlignment="1">
      <alignment horizontal="right" vertical="center" wrapText="1"/>
    </xf>
    <xf numFmtId="165" fontId="48" fillId="0" borderId="21" xfId="2" applyNumberFormat="1" applyFont="1" applyBorder="1" applyAlignment="1">
      <alignment horizontal="right" vertical="center" wrapText="1"/>
    </xf>
    <xf numFmtId="0" fontId="48" fillId="0" borderId="0" xfId="0" applyFont="1" applyBorder="1" applyAlignment="1">
      <alignment horizontal="center" vertical="center" wrapText="1"/>
    </xf>
    <xf numFmtId="0" fontId="48" fillId="0" borderId="0" xfId="0" applyFont="1" applyBorder="1" applyAlignment="1">
      <alignment vertical="center" wrapText="1"/>
    </xf>
    <xf numFmtId="165" fontId="48" fillId="0" borderId="0" xfId="2" applyNumberFormat="1" applyFont="1" applyBorder="1" applyAlignment="1">
      <alignment horizontal="right" vertical="center" wrapText="1"/>
    </xf>
    <xf numFmtId="0" fontId="48" fillId="0" borderId="0" xfId="0" applyFont="1" applyBorder="1" applyAlignment="1">
      <alignment horizontal="right" vertical="center" wrapText="1"/>
    </xf>
    <xf numFmtId="166" fontId="48" fillId="0" borderId="21" xfId="2" applyNumberFormat="1" applyFont="1" applyBorder="1" applyAlignment="1">
      <alignment horizontal="right" vertical="center" wrapText="1"/>
    </xf>
    <xf numFmtId="0" fontId="48" fillId="0" borderId="28" xfId="0" applyFont="1" applyBorder="1" applyAlignment="1">
      <alignment horizontal="center" vertical="center" wrapText="1"/>
    </xf>
    <xf numFmtId="0" fontId="48" fillId="0" borderId="27" xfId="0" applyFont="1" applyBorder="1" applyAlignment="1">
      <alignment horizontal="center" vertical="center" wrapText="1"/>
    </xf>
    <xf numFmtId="0" fontId="48" fillId="0" borderId="27" xfId="0" applyFont="1" applyBorder="1" applyAlignment="1">
      <alignment vertical="center" wrapText="1"/>
    </xf>
    <xf numFmtId="165" fontId="48" fillId="0" borderId="27" xfId="2" applyNumberFormat="1" applyFont="1" applyBorder="1" applyAlignment="1">
      <alignment horizontal="right" vertical="center" wrapText="1"/>
    </xf>
    <xf numFmtId="0" fontId="48" fillId="0" borderId="27" xfId="0" applyFont="1" applyBorder="1" applyAlignment="1">
      <alignment horizontal="right" vertical="center" wrapText="1"/>
    </xf>
    <xf numFmtId="0" fontId="48" fillId="0" borderId="20"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22" xfId="0" applyFont="1" applyBorder="1" applyAlignment="1">
      <alignment vertical="center" wrapText="1"/>
    </xf>
    <xf numFmtId="165" fontId="48" fillId="0" borderId="22" xfId="2" applyNumberFormat="1" applyFont="1" applyBorder="1" applyAlignment="1">
      <alignment horizontal="right" vertical="center" wrapText="1"/>
    </xf>
    <xf numFmtId="0" fontId="48" fillId="0" borderId="18" xfId="0" applyFont="1" applyBorder="1" applyAlignment="1">
      <alignment horizontal="right" vertical="center" wrapText="1"/>
    </xf>
    <xf numFmtId="165" fontId="48" fillId="0" borderId="38" xfId="2" applyNumberFormat="1" applyFont="1" applyBorder="1" applyAlignment="1">
      <alignment horizontal="center" vertical="center" wrapText="1"/>
    </xf>
    <xf numFmtId="165" fontId="49" fillId="0" borderId="16" xfId="2" applyNumberFormat="1" applyFont="1" applyBorder="1" applyAlignment="1">
      <alignment vertical="center" wrapText="1"/>
    </xf>
    <xf numFmtId="165" fontId="49" fillId="0" borderId="18" xfId="2" applyNumberFormat="1" applyFont="1" applyBorder="1" applyAlignment="1">
      <alignment vertical="center" wrapText="1"/>
    </xf>
    <xf numFmtId="0" fontId="50" fillId="0" borderId="18" xfId="0" applyFont="1" applyBorder="1" applyAlignment="1">
      <alignment horizontal="right" vertical="center" wrapText="1"/>
    </xf>
    <xf numFmtId="0" fontId="0" fillId="0" borderId="1" xfId="0" applyBorder="1" applyAlignment="1">
      <alignment horizontal="center" vertical="center"/>
    </xf>
    <xf numFmtId="165" fontId="14" fillId="0" borderId="1" xfId="2" applyNumberFormat="1" applyFont="1" applyBorder="1" applyAlignment="1">
      <alignment horizontal="center" vertical="center"/>
    </xf>
    <xf numFmtId="165" fontId="37" fillId="0" borderId="1" xfId="2" applyNumberFormat="1" applyFont="1" applyBorder="1" applyAlignment="1">
      <alignment horizontal="center" vertical="center"/>
    </xf>
    <xf numFmtId="0" fontId="17" fillId="4" borderId="1" xfId="0" applyFont="1" applyFill="1" applyBorder="1" applyAlignment="1">
      <alignment horizontal="center" vertical="center" wrapText="1"/>
    </xf>
    <xf numFmtId="9" fontId="16" fillId="4" borderId="2" xfId="0" applyNumberFormat="1" applyFont="1" applyFill="1" applyBorder="1" applyAlignment="1">
      <alignment horizontal="center" vertical="center" wrapText="1"/>
    </xf>
    <xf numFmtId="9" fontId="16" fillId="4" borderId="7" xfId="0" applyNumberFormat="1" applyFont="1" applyFill="1" applyBorder="1" applyAlignment="1">
      <alignment horizontal="center" vertical="center" wrapText="1"/>
    </xf>
    <xf numFmtId="9" fontId="16" fillId="4" borderId="3" xfId="0" applyNumberFormat="1" applyFont="1" applyFill="1" applyBorder="1" applyAlignment="1">
      <alignment horizontal="center" vertical="center" wrapText="1"/>
    </xf>
    <xf numFmtId="0" fontId="17" fillId="4" borderId="1" xfId="0" applyFont="1" applyFill="1" applyBorder="1" applyAlignment="1">
      <alignment horizontal="center" vertical="center"/>
    </xf>
    <xf numFmtId="15" fontId="5" fillId="4" borderId="1" xfId="0" applyNumberFormat="1" applyFont="1" applyFill="1" applyBorder="1">
      <alignment vertical="center"/>
    </xf>
    <xf numFmtId="15" fontId="14" fillId="4" borderId="1" xfId="0" applyNumberFormat="1" applyFont="1" applyFill="1" applyBorder="1" applyAlignment="1">
      <alignment horizontal="center" vertical="center" wrapText="1"/>
    </xf>
    <xf numFmtId="15" fontId="14" fillId="4" borderId="2" xfId="0" applyNumberFormat="1" applyFont="1" applyFill="1" applyBorder="1" applyAlignment="1">
      <alignment horizontal="center" vertical="center" wrapText="1"/>
    </xf>
    <xf numFmtId="0" fontId="28" fillId="4" borderId="0" xfId="0" applyFont="1" applyFill="1" applyBorder="1" applyAlignment="1">
      <alignment vertical="center" wrapText="1"/>
    </xf>
    <xf numFmtId="0" fontId="28" fillId="4" borderId="0" xfId="0" applyFont="1" applyFill="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xf>
    <xf numFmtId="0" fontId="40" fillId="0" borderId="0" xfId="0" applyFont="1" applyAlignment="1">
      <alignment horizontal="center" vertical="center"/>
    </xf>
    <xf numFmtId="0" fontId="41" fillId="0" borderId="0" xfId="0" applyFont="1" applyAlignment="1">
      <alignment horizontal="center" vertical="center"/>
    </xf>
    <xf numFmtId="0" fontId="32" fillId="0" borderId="0" xfId="0" applyFont="1" applyAlignment="1">
      <alignment horizontal="center" vertical="center"/>
    </xf>
    <xf numFmtId="0" fontId="52" fillId="0" borderId="0" xfId="0" applyFont="1">
      <alignment vertical="center"/>
    </xf>
    <xf numFmtId="0" fontId="53" fillId="0" borderId="0" xfId="0" applyFont="1" applyAlignment="1">
      <alignment horizontal="center" vertical="center"/>
    </xf>
    <xf numFmtId="0" fontId="54" fillId="0" borderId="0" xfId="0" applyFont="1" applyAlignment="1">
      <alignment horizontal="center" vertical="center"/>
    </xf>
    <xf numFmtId="0" fontId="5" fillId="0" borderId="0" xfId="0" applyFont="1" applyAlignment="1">
      <alignment horizontal="center" vertical="center"/>
    </xf>
    <xf numFmtId="0" fontId="55" fillId="0" borderId="0" xfId="0" applyFont="1">
      <alignment vertical="center"/>
    </xf>
    <xf numFmtId="0" fontId="56" fillId="0" borderId="0" xfId="0" applyFont="1" applyAlignment="1">
      <alignment horizontal="center" vertical="center"/>
    </xf>
    <xf numFmtId="0" fontId="57" fillId="0" borderId="0" xfId="0" applyFont="1" applyAlignment="1">
      <alignment horizontal="center" vertical="center"/>
    </xf>
    <xf numFmtId="0" fontId="24" fillId="0" borderId="0" xfId="1" applyFont="1">
      <alignment vertical="center"/>
    </xf>
    <xf numFmtId="0" fontId="24" fillId="0" borderId="0" xfId="1" applyFont="1" applyAlignment="1">
      <alignment horizontal="center" vertical="center"/>
    </xf>
    <xf numFmtId="0" fontId="58" fillId="0" borderId="0" xfId="0" applyFont="1">
      <alignment vertical="center"/>
    </xf>
    <xf numFmtId="0" fontId="27" fillId="0" borderId="1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5" xfId="0" applyFont="1" applyBorder="1" applyAlignment="1">
      <alignment horizontal="justify" vertical="center" wrapText="1"/>
    </xf>
    <xf numFmtId="0" fontId="28" fillId="0" borderId="17" xfId="0" applyFont="1" applyBorder="1" applyAlignment="1">
      <alignment horizontal="center" vertical="center" wrapText="1"/>
    </xf>
    <xf numFmtId="0" fontId="61" fillId="0" borderId="0" xfId="0" applyFont="1" applyAlignment="1">
      <alignment horizontal="justify" vertical="center"/>
    </xf>
    <xf numFmtId="0" fontId="61" fillId="0" borderId="0" xfId="0" applyFont="1">
      <alignment vertical="center"/>
    </xf>
    <xf numFmtId="0" fontId="61" fillId="0" borderId="0" xfId="0" applyFont="1" applyAlignment="1">
      <alignment horizontal="right" vertical="center"/>
    </xf>
    <xf numFmtId="0" fontId="62" fillId="0" borderId="17" xfId="0" applyFont="1" applyBorder="1" applyAlignment="1">
      <alignment horizontal="center" vertical="center" wrapText="1"/>
    </xf>
    <xf numFmtId="0" fontId="62" fillId="0" borderId="15" xfId="0" applyFont="1" applyBorder="1" applyAlignment="1">
      <alignment horizontal="justify" vertical="center" wrapText="1"/>
    </xf>
    <xf numFmtId="0" fontId="63" fillId="0" borderId="15" xfId="0" applyFont="1" applyBorder="1" applyAlignment="1">
      <alignment horizontal="justify" vertical="center" wrapText="1"/>
    </xf>
    <xf numFmtId="0" fontId="63" fillId="7" borderId="17" xfId="0" applyFont="1" applyFill="1" applyBorder="1" applyAlignment="1">
      <alignment horizontal="center" vertical="center" wrapText="1"/>
    </xf>
    <xf numFmtId="3" fontId="63" fillId="7" borderId="17" xfId="0" applyNumberFormat="1" applyFont="1" applyFill="1" applyBorder="1" applyAlignment="1">
      <alignment horizontal="center" vertical="center" wrapText="1"/>
    </xf>
    <xf numFmtId="0" fontId="27" fillId="0" borderId="0" xfId="0" applyFont="1" applyBorder="1" applyAlignment="1">
      <alignment horizontal="justify" vertical="center" wrapText="1"/>
    </xf>
    <xf numFmtId="0" fontId="27" fillId="0" borderId="0" xfId="0" applyFont="1" applyBorder="1" applyAlignment="1">
      <alignment horizontal="center" vertical="center" wrapText="1"/>
    </xf>
    <xf numFmtId="0" fontId="16" fillId="3" borderId="0" xfId="0" applyFont="1" applyFill="1" applyBorder="1" applyAlignment="1">
      <alignment horizontal="center" vertical="top" wrapText="1"/>
    </xf>
    <xf numFmtId="3" fontId="37" fillId="0" borderId="1" xfId="0" applyNumberFormat="1" applyFont="1" applyBorder="1" applyAlignment="1">
      <alignment horizontal="center" vertical="center" wrapText="1"/>
    </xf>
    <xf numFmtId="0" fontId="37" fillId="0" borderId="7" xfId="0" applyFont="1" applyBorder="1" applyAlignment="1">
      <alignment horizontal="center" vertical="center" wrapText="1"/>
    </xf>
    <xf numFmtId="0" fontId="17" fillId="4" borderId="0" xfId="0" applyFont="1" applyFill="1" applyBorder="1" applyAlignment="1">
      <alignment horizontal="center" vertical="center"/>
    </xf>
    <xf numFmtId="0" fontId="70" fillId="0" borderId="45" xfId="0" applyFont="1" applyBorder="1" applyAlignment="1">
      <alignment horizontal="center" vertical="center" wrapText="1"/>
    </xf>
    <xf numFmtId="0" fontId="72" fillId="13" borderId="46" xfId="0" applyFont="1" applyFill="1" applyBorder="1" applyAlignment="1">
      <alignment horizontal="center" vertical="center"/>
    </xf>
    <xf numFmtId="0" fontId="72" fillId="14" borderId="47" xfId="0" applyFont="1" applyFill="1" applyBorder="1" applyAlignment="1">
      <alignment horizontal="center" vertical="center"/>
    </xf>
    <xf numFmtId="0" fontId="72" fillId="15" borderId="47" xfId="0" applyFont="1" applyFill="1" applyBorder="1" applyAlignment="1">
      <alignment horizontal="center" vertical="center"/>
    </xf>
    <xf numFmtId="0" fontId="72" fillId="13" borderId="48" xfId="0" applyFont="1" applyFill="1" applyBorder="1" applyAlignment="1">
      <alignment horizontal="center" vertical="center"/>
    </xf>
    <xf numFmtId="0" fontId="72" fillId="14" borderId="49" xfId="0" applyFont="1" applyFill="1" applyBorder="1" applyAlignment="1">
      <alignment horizontal="center" vertical="center"/>
    </xf>
    <xf numFmtId="0" fontId="72" fillId="15" borderId="49" xfId="0" applyFont="1" applyFill="1" applyBorder="1" applyAlignment="1">
      <alignment horizontal="center" vertical="center"/>
    </xf>
    <xf numFmtId="0" fontId="74" fillId="17" borderId="50" xfId="0" applyFont="1" applyFill="1" applyBorder="1" applyAlignment="1">
      <alignment vertical="center" wrapText="1"/>
    </xf>
    <xf numFmtId="0" fontId="75" fillId="18" borderId="51" xfId="0" applyFont="1" applyFill="1" applyBorder="1" applyAlignment="1">
      <alignment horizontal="center" vertical="center"/>
    </xf>
    <xf numFmtId="0" fontId="76" fillId="0" borderId="0" xfId="0" applyFont="1" applyAlignment="1">
      <alignment vertical="center"/>
    </xf>
    <xf numFmtId="0" fontId="70" fillId="0" borderId="52" xfId="0" applyFont="1" applyBorder="1" applyAlignment="1">
      <alignment horizontal="center" vertical="center"/>
    </xf>
    <xf numFmtId="0" fontId="70"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72" fillId="17" borderId="55" xfId="0" applyFont="1" applyFill="1" applyBorder="1" applyAlignment="1">
      <alignment horizontal="center" vertical="center" wrapText="1"/>
    </xf>
    <xf numFmtId="0" fontId="72" fillId="19" borderId="56" xfId="0" applyFont="1" applyFill="1" applyBorder="1" applyAlignment="1">
      <alignment horizontal="center" vertical="center"/>
    </xf>
    <xf numFmtId="0" fontId="72" fillId="15" borderId="56" xfId="0" applyFont="1" applyFill="1" applyBorder="1" applyAlignment="1">
      <alignment horizontal="center" vertical="center"/>
    </xf>
    <xf numFmtId="0" fontId="72" fillId="15" borderId="57" xfId="0" applyFont="1" applyFill="1" applyBorder="1" applyAlignment="1">
      <alignment horizontal="center" vertical="center"/>
    </xf>
    <xf numFmtId="0" fontId="74" fillId="17" borderId="23" xfId="0" applyFont="1" applyFill="1" applyBorder="1" applyAlignment="1">
      <alignment vertical="center" wrapText="1"/>
    </xf>
    <xf numFmtId="0" fontId="73" fillId="20" borderId="32" xfId="0" applyFont="1" applyFill="1" applyBorder="1" applyAlignment="1">
      <alignment horizontal="center" vertical="center" wrapText="1"/>
    </xf>
    <xf numFmtId="0" fontId="80" fillId="20" borderId="32" xfId="0" applyFont="1" applyFill="1" applyBorder="1" applyAlignment="1">
      <alignment horizontal="center" vertical="center" wrapText="1"/>
    </xf>
    <xf numFmtId="0" fontId="73" fillId="20" borderId="58" xfId="0" applyFont="1" applyFill="1" applyBorder="1" applyAlignment="1">
      <alignment horizontal="center" vertical="center" wrapText="1"/>
    </xf>
    <xf numFmtId="0" fontId="70" fillId="0" borderId="59" xfId="0" applyFont="1" applyBorder="1" applyAlignment="1">
      <alignment horizontal="center" vertical="center" wrapText="1"/>
    </xf>
    <xf numFmtId="0" fontId="73" fillId="16" borderId="60" xfId="0" applyFont="1" applyFill="1" applyBorder="1" applyAlignment="1">
      <alignment horizontal="center" vertical="center"/>
    </xf>
    <xf numFmtId="0" fontId="75" fillId="18" borderId="61" xfId="0" applyFont="1" applyFill="1" applyBorder="1" applyAlignment="1">
      <alignment horizontal="center" vertical="center"/>
    </xf>
    <xf numFmtId="0" fontId="70" fillId="0" borderId="0" xfId="0" applyFont="1" applyBorder="1" applyAlignment="1">
      <alignment horizontal="center" vertical="center" wrapText="1"/>
    </xf>
    <xf numFmtId="0" fontId="70" fillId="0" borderId="6" xfId="0" applyFont="1" applyBorder="1" applyAlignment="1">
      <alignment horizontal="center" vertical="center" wrapText="1"/>
    </xf>
    <xf numFmtId="0" fontId="72" fillId="0" borderId="6" xfId="0" applyFont="1" applyFill="1" applyBorder="1" applyAlignment="1">
      <alignment horizontal="center" vertical="center"/>
    </xf>
    <xf numFmtId="0" fontId="73" fillId="0" borderId="0" xfId="0" applyFont="1" applyFill="1" applyBorder="1" applyAlignment="1">
      <alignment horizontal="center" vertical="center"/>
    </xf>
    <xf numFmtId="0" fontId="70" fillId="0" borderId="0" xfId="0" applyFont="1" applyFill="1" applyBorder="1" applyAlignment="1">
      <alignment horizontal="center" vertical="center" wrapText="1"/>
    </xf>
    <xf numFmtId="0" fontId="80"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73" fillId="16" borderId="62" xfId="0" applyFont="1" applyFill="1" applyBorder="1" applyAlignment="1">
      <alignment horizontal="center" vertical="center"/>
    </xf>
    <xf numFmtId="0" fontId="73" fillId="20" borderId="31" xfId="0" applyFont="1" applyFill="1" applyBorder="1" applyAlignment="1">
      <alignment horizontal="center" vertical="center" wrapText="1"/>
    </xf>
    <xf numFmtId="0" fontId="70" fillId="0" borderId="6" xfId="0" applyFont="1" applyFill="1" applyBorder="1" applyAlignment="1">
      <alignment horizontal="center" vertical="center" wrapText="1"/>
    </xf>
    <xf numFmtId="0" fontId="80" fillId="0" borderId="6" xfId="0" applyFont="1" applyFill="1" applyBorder="1" applyAlignment="1">
      <alignment horizontal="center" vertical="center"/>
    </xf>
    <xf numFmtId="0" fontId="75" fillId="0" borderId="0" xfId="0" applyFont="1" applyFill="1" applyBorder="1" applyAlignment="1">
      <alignment vertical="center" wrapText="1"/>
    </xf>
    <xf numFmtId="0" fontId="69" fillId="0" borderId="0" xfId="0" applyFont="1" applyBorder="1" applyAlignment="1">
      <alignment vertical="center" wrapText="1"/>
    </xf>
    <xf numFmtId="0" fontId="70" fillId="0" borderId="63" xfId="0" applyFont="1" applyBorder="1" applyAlignment="1">
      <alignment horizontal="center" vertical="center" wrapText="1"/>
    </xf>
    <xf numFmtId="0" fontId="70" fillId="0" borderId="19" xfId="0" applyFont="1" applyBorder="1" applyAlignment="1">
      <alignment horizontal="center" vertical="center" wrapText="1"/>
    </xf>
    <xf numFmtId="0" fontId="70" fillId="0" borderId="64" xfId="0" applyFont="1" applyBorder="1" applyAlignment="1">
      <alignment horizontal="center" vertical="center" wrapText="1"/>
    </xf>
    <xf numFmtId="0" fontId="82" fillId="0" borderId="0" xfId="0" applyFont="1" applyAlignment="1">
      <alignment vertical="center" wrapText="1"/>
    </xf>
    <xf numFmtId="0" fontId="71" fillId="0" borderId="45" xfId="0" applyFont="1" applyBorder="1" applyAlignment="1">
      <alignment horizontal="center" vertical="center" wrapText="1"/>
    </xf>
    <xf numFmtId="0" fontId="71" fillId="0" borderId="19" xfId="0" applyFont="1" applyBorder="1" applyAlignment="1">
      <alignment horizontal="center" vertical="center" wrapText="1"/>
    </xf>
    <xf numFmtId="0" fontId="86" fillId="0" borderId="15" xfId="0" applyFont="1" applyBorder="1" applyAlignment="1">
      <alignment horizontal="center" vertical="center" wrapText="1"/>
    </xf>
    <xf numFmtId="0" fontId="87" fillId="0" borderId="15" xfId="0" applyFont="1" applyBorder="1" applyAlignment="1">
      <alignment horizontal="center"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37" fillId="0" borderId="6"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5" xfId="0" applyFont="1" applyBorder="1" applyAlignment="1">
      <alignment horizontal="left" vertical="center" wrapText="1"/>
    </xf>
    <xf numFmtId="0" fontId="77" fillId="0" borderId="0" xfId="0" applyFont="1" applyBorder="1" applyAlignment="1">
      <alignment horizontal="center" vertical="center"/>
    </xf>
    <xf numFmtId="0" fontId="78" fillId="0" borderId="0" xfId="0" applyFont="1" applyBorder="1" applyAlignment="1">
      <alignment vertical="center"/>
    </xf>
    <xf numFmtId="0" fontId="84" fillId="0" borderId="0" xfId="0" applyFont="1" applyAlignment="1">
      <alignment horizontal="center" vertical="center" wrapText="1"/>
    </xf>
    <xf numFmtId="0" fontId="75" fillId="21" borderId="43" xfId="0" applyFont="1" applyFill="1" applyBorder="1" applyAlignment="1">
      <alignment horizontal="center" vertical="center" wrapText="1"/>
    </xf>
    <xf numFmtId="0" fontId="69" fillId="0" borderId="8" xfId="0" applyFont="1" applyBorder="1" applyAlignment="1">
      <alignment horizontal="center" vertical="center" wrapText="1"/>
    </xf>
    <xf numFmtId="0" fontId="69" fillId="0" borderId="12"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11" xfId="0" applyFont="1" applyBorder="1" applyAlignment="1">
      <alignment horizontal="center" vertical="center" wrapText="1"/>
    </xf>
    <xf numFmtId="0" fontId="69" fillId="0" borderId="4" xfId="0" applyFont="1" applyBorder="1" applyAlignment="1">
      <alignment horizontal="center" vertical="center" wrapText="1"/>
    </xf>
    <xf numFmtId="0" fontId="69" fillId="0" borderId="5" xfId="0" applyFont="1" applyBorder="1" applyAlignment="1">
      <alignment horizontal="center" vertical="center" wrapText="1"/>
    </xf>
    <xf numFmtId="0" fontId="82" fillId="0" borderId="0" xfId="0" applyFont="1" applyAlignment="1">
      <alignment horizontal="center" vertical="center" wrapText="1"/>
    </xf>
    <xf numFmtId="0" fontId="85" fillId="22" borderId="8" xfId="0" applyFont="1" applyFill="1" applyBorder="1" applyAlignment="1">
      <alignment horizontal="center" vertical="center" wrapText="1"/>
    </xf>
    <xf numFmtId="0" fontId="85" fillId="22" borderId="9" xfId="0" applyFont="1" applyFill="1" applyBorder="1" applyAlignment="1">
      <alignment horizontal="center" vertical="center" wrapText="1"/>
    </xf>
    <xf numFmtId="0" fontId="85" fillId="22" borderId="6" xfId="0" applyFont="1" applyFill="1" applyBorder="1" applyAlignment="1">
      <alignment horizontal="center" vertical="center" wrapText="1"/>
    </xf>
    <xf numFmtId="0" fontId="85" fillId="22" borderId="10" xfId="0" applyFont="1" applyFill="1" applyBorder="1" applyAlignment="1">
      <alignment horizontal="center" vertical="center" wrapText="1"/>
    </xf>
    <xf numFmtId="0" fontId="85" fillId="22" borderId="11" xfId="0" applyFont="1" applyFill="1" applyBorder="1" applyAlignment="1">
      <alignment horizontal="center" vertical="center" wrapText="1"/>
    </xf>
    <xf numFmtId="0" fontId="85" fillId="22" borderId="5"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37" fillId="0" borderId="8"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1" xfId="0" applyFont="1" applyBorder="1" applyAlignment="1">
      <alignment horizontal="center" vertical="center" wrapText="1"/>
    </xf>
    <xf numFmtId="0" fontId="67" fillId="0" borderId="14"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13" xfId="0" applyFont="1" applyBorder="1" applyAlignment="1">
      <alignment horizontal="center" vertical="center" wrapText="1"/>
    </xf>
    <xf numFmtId="3" fontId="37" fillId="0" borderId="14" xfId="0" applyNumberFormat="1" applyFont="1" applyBorder="1" applyAlignment="1">
      <alignment horizontal="right" vertical="center" wrapText="1"/>
    </xf>
    <xf numFmtId="3" fontId="37" fillId="0" borderId="37" xfId="0" applyNumberFormat="1" applyFont="1" applyBorder="1" applyAlignment="1">
      <alignment horizontal="right" vertical="center" wrapText="1"/>
    </xf>
    <xf numFmtId="3" fontId="37" fillId="0" borderId="13" xfId="0" applyNumberFormat="1" applyFont="1" applyBorder="1" applyAlignment="1">
      <alignment horizontal="right" vertical="center" wrapText="1"/>
    </xf>
    <xf numFmtId="0" fontId="37" fillId="0" borderId="14"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3" xfId="0" applyFont="1" applyBorder="1" applyAlignment="1">
      <alignment horizontal="center" vertical="center" wrapText="1"/>
    </xf>
    <xf numFmtId="0" fontId="14"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4" xfId="0" applyFont="1" applyFill="1" applyBorder="1" applyAlignment="1">
      <alignment horizontal="center" vertical="center"/>
    </xf>
    <xf numFmtId="0" fontId="15" fillId="4" borderId="13" xfId="0" applyFont="1" applyFill="1" applyBorder="1" applyAlignment="1">
      <alignment horizontal="center" vertical="center"/>
    </xf>
    <xf numFmtId="9" fontId="16" fillId="4" borderId="2" xfId="0" applyNumberFormat="1"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24" fillId="4" borderId="2" xfId="1" applyFill="1" applyBorder="1" applyAlignment="1">
      <alignment horizontal="center" vertical="center" wrapText="1"/>
    </xf>
    <xf numFmtId="0" fontId="24" fillId="4" borderId="7" xfId="1" applyFill="1" applyBorder="1" applyAlignment="1">
      <alignment horizontal="center" vertical="center" wrapText="1"/>
    </xf>
    <xf numFmtId="0" fontId="24" fillId="4" borderId="3" xfId="1" applyFill="1" applyBorder="1" applyAlignment="1">
      <alignment horizontal="center" vertical="center" wrapText="1"/>
    </xf>
    <xf numFmtId="9" fontId="16" fillId="4" borderId="7" xfId="0" applyNumberFormat="1" applyFont="1" applyFill="1" applyBorder="1" applyAlignment="1">
      <alignment horizontal="center" vertical="center" wrapText="1"/>
    </xf>
    <xf numFmtId="9" fontId="16" fillId="4" borderId="3" xfId="0" applyNumberFormat="1" applyFont="1" applyFill="1" applyBorder="1" applyAlignment="1">
      <alignment horizontal="center" vertical="center" wrapText="1"/>
    </xf>
    <xf numFmtId="0" fontId="46" fillId="0" borderId="0" xfId="0" applyFont="1" applyBorder="1" applyAlignment="1">
      <alignment horizontal="center" wrapText="1"/>
    </xf>
    <xf numFmtId="0" fontId="15" fillId="4" borderId="6"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1" fillId="3" borderId="0" xfId="0" applyFont="1" applyFill="1" applyBorder="1" applyAlignment="1">
      <alignment horizontal="center" vertical="center"/>
    </xf>
    <xf numFmtId="0" fontId="30" fillId="0" borderId="12" xfId="0" applyFont="1" applyBorder="1" applyAlignment="1">
      <alignment horizontal="center" vertical="center" wrapText="1"/>
    </xf>
    <xf numFmtId="0" fontId="15" fillId="4" borderId="2" xfId="0" applyFont="1" applyFill="1" applyBorder="1" applyAlignment="1">
      <alignment horizontal="center"/>
    </xf>
    <xf numFmtId="0" fontId="15" fillId="4" borderId="7" xfId="0" applyFont="1" applyFill="1" applyBorder="1" applyAlignment="1">
      <alignment horizontal="center"/>
    </xf>
    <xf numFmtId="0" fontId="15" fillId="4" borderId="3" xfId="0" applyFont="1" applyFill="1" applyBorder="1" applyAlignment="1">
      <alignment horizontal="center"/>
    </xf>
    <xf numFmtId="0" fontId="49"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47" fillId="0" borderId="0" xfId="0" applyFont="1" applyBorder="1" applyAlignment="1">
      <alignment horizontal="center" vertical="center" wrapText="1"/>
    </xf>
    <xf numFmtId="0" fontId="0" fillId="0" borderId="1" xfId="0" applyBorder="1" applyAlignment="1">
      <alignment horizontal="center" vertical="center"/>
    </xf>
    <xf numFmtId="165" fontId="0" fillId="0" borderId="1" xfId="2" applyNumberFormat="1" applyFont="1" applyBorder="1" applyAlignment="1">
      <alignment horizontal="center" vertical="center"/>
    </xf>
    <xf numFmtId="0" fontId="0" fillId="0" borderId="1" xfId="0"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6"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5" xfId="0" applyFont="1" applyBorder="1" applyAlignment="1">
      <alignment horizontal="lef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65" fontId="0" fillId="0" borderId="14" xfId="2" applyNumberFormat="1" applyFont="1" applyBorder="1" applyAlignment="1">
      <alignment horizontal="center" vertical="center"/>
    </xf>
    <xf numFmtId="165" fontId="0" fillId="0" borderId="13" xfId="2" applyNumberFormat="1" applyFont="1"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16" fillId="4" borderId="2" xfId="0" applyFont="1" applyFill="1" applyBorder="1" applyAlignment="1">
      <alignment horizontal="center" wrapText="1"/>
    </xf>
    <xf numFmtId="0" fontId="16" fillId="4" borderId="7" xfId="0" applyFont="1" applyFill="1" applyBorder="1" applyAlignment="1">
      <alignment horizontal="center" wrapText="1"/>
    </xf>
    <xf numFmtId="0" fontId="26" fillId="4" borderId="1" xfId="1" applyFont="1" applyFill="1" applyBorder="1" applyAlignment="1">
      <alignment horizontal="center" vertical="center" wrapText="1"/>
    </xf>
    <xf numFmtId="0" fontId="51" fillId="4" borderId="1" xfId="0" applyFont="1" applyFill="1" applyBorder="1" applyAlignment="1">
      <alignment horizontal="center" vertical="center" wrapText="1"/>
    </xf>
    <xf numFmtId="9"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24" fillId="4" borderId="1" xfId="1" applyFill="1" applyBorder="1" applyAlignment="1">
      <alignment horizontal="center" vertical="center" wrapText="1"/>
    </xf>
    <xf numFmtId="0" fontId="16" fillId="4" borderId="1" xfId="0" applyFont="1" applyFill="1" applyBorder="1" applyAlignment="1">
      <alignment horizontal="center" vertical="center" wrapText="1"/>
    </xf>
    <xf numFmtId="0" fontId="15" fillId="4" borderId="2" xfId="4" applyFont="1" applyFill="1" applyBorder="1" applyAlignment="1">
      <alignment horizontal="center" vertical="center"/>
    </xf>
    <xf numFmtId="0" fontId="15" fillId="4" borderId="3" xfId="4" applyFont="1" applyFill="1" applyBorder="1" applyAlignment="1">
      <alignment horizontal="center" vertical="center"/>
    </xf>
    <xf numFmtId="0" fontId="15" fillId="4" borderId="1" xfId="4" applyFont="1" applyFill="1" applyBorder="1" applyAlignment="1">
      <alignment horizontal="center" vertical="center"/>
    </xf>
    <xf numFmtId="0" fontId="14" fillId="0" borderId="1" xfId="0" applyFont="1" applyBorder="1" applyAlignment="1">
      <alignment horizontal="center" vertical="center"/>
    </xf>
    <xf numFmtId="165" fontId="37" fillId="0" borderId="1" xfId="2" applyNumberFormat="1" applyFont="1" applyBorder="1" applyAlignment="1">
      <alignment horizontal="center" vertical="center"/>
    </xf>
    <xf numFmtId="0" fontId="37" fillId="0" borderId="1" xfId="0" applyFont="1" applyBorder="1" applyAlignment="1">
      <alignment horizontal="center" vertical="center" wrapText="1"/>
    </xf>
    <xf numFmtId="0" fontId="0" fillId="0" borderId="37" xfId="0" applyBorder="1" applyAlignment="1">
      <alignment horizontal="center" vertical="center"/>
    </xf>
    <xf numFmtId="165" fontId="0" fillId="0" borderId="37" xfId="2" applyNumberFormat="1" applyFont="1" applyBorder="1" applyAlignment="1">
      <alignment horizontal="center" vertical="center"/>
    </xf>
    <xf numFmtId="0" fontId="0" fillId="0" borderId="37" xfId="0" applyBorder="1" applyAlignment="1">
      <alignment horizontal="center" vertical="center" wrapText="1"/>
    </xf>
    <xf numFmtId="165" fontId="37" fillId="0" borderId="1" xfId="2" applyNumberFormat="1" applyFont="1" applyFill="1" applyBorder="1" applyAlignment="1">
      <alignment horizontal="center" vertical="center"/>
    </xf>
    <xf numFmtId="165" fontId="14" fillId="0" borderId="1" xfId="2" applyNumberFormat="1" applyFont="1" applyBorder="1" applyAlignment="1">
      <alignment horizontal="center" vertical="center"/>
    </xf>
    <xf numFmtId="0" fontId="15" fillId="4" borderId="6" xfId="0" applyFont="1" applyFill="1" applyBorder="1" applyAlignment="1">
      <alignment horizontal="center" vertical="center"/>
    </xf>
    <xf numFmtId="0" fontId="15" fillId="4" borderId="10" xfId="0" applyFont="1" applyFill="1" applyBorder="1" applyAlignment="1">
      <alignment horizontal="center" vertical="center"/>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9" fillId="2" borderId="0" xfId="0" applyFont="1" applyFill="1" applyAlignment="1">
      <alignment horizontal="center" vertical="center"/>
    </xf>
    <xf numFmtId="0" fontId="5" fillId="2" borderId="0" xfId="0" applyFont="1" applyFill="1" applyAlignment="1">
      <alignment horizontal="center" vertical="center"/>
    </xf>
    <xf numFmtId="0" fontId="15" fillId="4" borderId="1" xfId="0" applyFont="1" applyFill="1" applyBorder="1" applyAlignment="1">
      <alignment horizontal="center" vertical="center" wrapText="1"/>
    </xf>
    <xf numFmtId="0" fontId="14" fillId="4" borderId="7" xfId="0" applyFont="1" applyFill="1" applyBorder="1" applyAlignment="1">
      <alignment horizontal="center" vertical="center"/>
    </xf>
    <xf numFmtId="0" fontId="20" fillId="3" borderId="1" xfId="0" applyFont="1" applyFill="1" applyBorder="1" applyAlignment="1">
      <alignment horizontal="center" vertical="center"/>
    </xf>
    <xf numFmtId="0" fontId="16" fillId="4" borderId="2" xfId="0" applyFont="1" applyFill="1" applyBorder="1" applyAlignment="1">
      <alignment horizontal="center" vertical="center" wrapText="1"/>
    </xf>
    <xf numFmtId="0" fontId="19" fillId="3" borderId="6" xfId="0" applyFont="1" applyFill="1" applyBorder="1" applyAlignment="1">
      <alignment horizontal="center" vertical="center"/>
    </xf>
    <xf numFmtId="0" fontId="19" fillId="3" borderId="0"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0" xfId="0" applyFont="1" applyFill="1" applyBorder="1" applyAlignment="1">
      <alignment horizontal="center" vertical="center"/>
    </xf>
    <xf numFmtId="0" fontId="15" fillId="4" borderId="7"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16" fillId="4" borderId="1" xfId="0" applyFont="1" applyFill="1" applyBorder="1" applyAlignment="1">
      <alignment horizontal="center" vertical="top" wrapText="1"/>
    </xf>
    <xf numFmtId="0" fontId="39" fillId="4" borderId="2" xfId="0" applyFont="1" applyFill="1" applyBorder="1" applyAlignment="1">
      <alignment horizontal="left" vertical="top" wrapText="1"/>
    </xf>
    <xf numFmtId="0" fontId="39" fillId="4" borderId="3" xfId="0" applyFont="1" applyFill="1" applyBorder="1" applyAlignment="1">
      <alignment horizontal="left" vertical="top" wrapText="1"/>
    </xf>
    <xf numFmtId="0" fontId="39" fillId="4" borderId="1" xfId="0" applyFont="1" applyFill="1" applyBorder="1" applyAlignment="1">
      <alignment horizontal="center" vertical="top" wrapText="1"/>
    </xf>
    <xf numFmtId="0" fontId="16" fillId="3" borderId="1" xfId="0" applyFont="1" applyFill="1" applyBorder="1" applyAlignment="1">
      <alignment horizontal="center" vertical="top"/>
    </xf>
    <xf numFmtId="0" fontId="16" fillId="3" borderId="1" xfId="0" applyFont="1" applyFill="1" applyBorder="1" applyAlignment="1">
      <alignment horizontal="center" vertical="top" wrapText="1"/>
    </xf>
    <xf numFmtId="0" fontId="11" fillId="2" borderId="0" xfId="0" applyFont="1" applyFill="1" applyAlignment="1">
      <alignment horizontal="center" vertical="center"/>
    </xf>
    <xf numFmtId="0" fontId="18" fillId="3" borderId="0" xfId="0" applyFont="1" applyFill="1" applyAlignment="1">
      <alignment horizontal="center" vertical="center"/>
    </xf>
    <xf numFmtId="0" fontId="24" fillId="4" borderId="13" xfId="1" applyFill="1" applyBorder="1" applyAlignment="1">
      <alignment horizontal="center" vertical="center" wrapText="1"/>
    </xf>
    <xf numFmtId="0" fontId="16" fillId="4" borderId="13" xfId="0" applyFont="1" applyFill="1" applyBorder="1" applyAlignment="1">
      <alignment horizontal="center" vertical="center" wrapText="1"/>
    </xf>
    <xf numFmtId="0" fontId="68" fillId="4" borderId="1" xfId="0" applyFont="1" applyFill="1" applyBorder="1" applyAlignment="1">
      <alignment horizontal="center" vertical="center"/>
    </xf>
    <xf numFmtId="0" fontId="14" fillId="4" borderId="8"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6" fillId="2" borderId="8" xfId="0" applyFont="1" applyFill="1" applyBorder="1" applyAlignment="1">
      <alignment horizontal="center" vertical="top" wrapText="1"/>
    </xf>
    <xf numFmtId="0" fontId="16" fillId="2" borderId="9" xfId="0" applyFont="1" applyFill="1" applyBorder="1" applyAlignment="1">
      <alignment horizontal="center" vertical="top" wrapText="1"/>
    </xf>
    <xf numFmtId="0" fontId="15" fillId="2" borderId="1" xfId="0" applyFont="1" applyFill="1" applyBorder="1" applyAlignment="1">
      <alignment horizontal="center" vertical="center"/>
    </xf>
    <xf numFmtId="0" fontId="23" fillId="6" borderId="0"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24" fillId="4" borderId="7" xfId="1" applyFill="1" applyBorder="1" applyAlignment="1">
      <alignment horizontal="center" vertical="center"/>
    </xf>
    <xf numFmtId="0" fontId="11" fillId="4" borderId="7" xfId="0" applyFont="1" applyFill="1" applyBorder="1" applyAlignment="1">
      <alignment horizontal="center" vertical="center"/>
    </xf>
    <xf numFmtId="0" fontId="11" fillId="4" borderId="3" xfId="0" applyFont="1" applyFill="1" applyBorder="1" applyAlignment="1">
      <alignment horizontal="center" vertical="center"/>
    </xf>
    <xf numFmtId="0" fontId="24" fillId="4" borderId="6" xfId="1" applyFill="1" applyBorder="1" applyAlignment="1">
      <alignment horizontal="center" vertical="center" wrapText="1"/>
    </xf>
    <xf numFmtId="0" fontId="22" fillId="4"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0" xfId="0" applyFont="1" applyFill="1" applyAlignment="1">
      <alignment horizontal="center" vertical="center" wrapText="1"/>
    </xf>
    <xf numFmtId="0" fontId="16" fillId="3" borderId="11"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0" fillId="2" borderId="0" xfId="0" applyFont="1" applyFill="1" applyAlignment="1">
      <alignment horizontal="center" vertical="center"/>
    </xf>
    <xf numFmtId="0" fontId="17" fillId="4" borderId="1" xfId="0" applyFont="1" applyFill="1" applyBorder="1" applyAlignment="1">
      <alignment horizontal="center" vertical="center"/>
    </xf>
    <xf numFmtId="0" fontId="24" fillId="4" borderId="2" xfId="1" applyFill="1" applyBorder="1" applyAlignment="1">
      <alignment horizontal="left" vertical="center" wrapText="1"/>
    </xf>
    <xf numFmtId="0" fontId="24" fillId="4" borderId="7" xfId="1" applyFill="1" applyBorder="1" applyAlignment="1">
      <alignment horizontal="left" vertical="center" wrapText="1"/>
    </xf>
    <xf numFmtId="0" fontId="24" fillId="4" borderId="3" xfId="1" applyFill="1" applyBorder="1" applyAlignment="1">
      <alignment horizontal="left" vertical="center" wrapText="1"/>
    </xf>
    <xf numFmtId="0" fontId="66" fillId="4" borderId="1" xfId="0" applyFont="1" applyFill="1" applyBorder="1" applyAlignment="1">
      <alignment horizontal="center" vertical="center"/>
    </xf>
    <xf numFmtId="0" fontId="16" fillId="4" borderId="1" xfId="0" applyFont="1" applyFill="1" applyBorder="1" applyAlignment="1">
      <alignment horizontal="center" vertical="center"/>
    </xf>
    <xf numFmtId="0" fontId="14" fillId="4" borderId="2" xfId="0" applyFont="1" applyFill="1" applyBorder="1" applyAlignment="1">
      <alignment horizontal="left" vertical="center"/>
    </xf>
    <xf numFmtId="0" fontId="14" fillId="4" borderId="7" xfId="0" applyFont="1" applyFill="1" applyBorder="1" applyAlignment="1">
      <alignment horizontal="left" vertical="center"/>
    </xf>
    <xf numFmtId="0" fontId="14" fillId="4" borderId="3" xfId="0" applyFont="1" applyFill="1" applyBorder="1" applyAlignment="1">
      <alignment horizontal="left" vertical="center"/>
    </xf>
    <xf numFmtId="0" fontId="16" fillId="4" borderId="6"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9" fillId="3" borderId="0" xfId="0" applyFont="1" applyFill="1" applyAlignment="1">
      <alignment horizontal="center" vertical="center"/>
    </xf>
    <xf numFmtId="0" fontId="16" fillId="4" borderId="14" xfId="0" applyFont="1" applyFill="1" applyBorder="1" applyAlignment="1">
      <alignment horizontal="center" vertical="center" wrapText="1"/>
    </xf>
    <xf numFmtId="0" fontId="15" fillId="4" borderId="36" xfId="0" applyFont="1" applyFill="1" applyBorder="1" applyAlignment="1">
      <alignment horizontal="center" vertical="center"/>
    </xf>
    <xf numFmtId="9" fontId="17" fillId="4" borderId="13" xfId="0" applyNumberFormat="1"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3" fillId="3" borderId="1" xfId="0" applyFont="1" applyFill="1" applyBorder="1" applyAlignment="1">
      <alignment horizontal="center" vertical="center"/>
    </xf>
    <xf numFmtId="0" fontId="9" fillId="2" borderId="0" xfId="0" applyFont="1" applyFill="1" applyAlignment="1">
      <alignment horizontal="center" vertical="top" wrapText="1"/>
    </xf>
    <xf numFmtId="0" fontId="36" fillId="9" borderId="2" xfId="0" applyFont="1" applyFill="1" applyBorder="1" applyAlignment="1">
      <alignment horizontal="center" vertical="center"/>
    </xf>
    <xf numFmtId="0" fontId="36" fillId="9" borderId="3" xfId="0" applyFont="1" applyFill="1" applyBorder="1" applyAlignment="1">
      <alignment horizontal="center" vertical="center"/>
    </xf>
    <xf numFmtId="0" fontId="45" fillId="9" borderId="2"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36" fillId="9" borderId="2" xfId="0" applyFont="1" applyFill="1" applyBorder="1" applyAlignment="1">
      <alignment horizontal="center" vertical="center" wrapText="1"/>
    </xf>
    <xf numFmtId="0" fontId="36" fillId="9" borderId="3" xfId="0" applyFont="1" applyFill="1" applyBorder="1" applyAlignment="1">
      <alignment horizontal="center" vertical="center" wrapText="1"/>
    </xf>
    <xf numFmtId="0" fontId="36" fillId="10" borderId="25" xfId="0" applyFont="1" applyFill="1" applyBorder="1" applyAlignment="1">
      <alignment horizontal="center" vertical="center"/>
    </xf>
    <xf numFmtId="0" fontId="36" fillId="10" borderId="8" xfId="0" applyFont="1" applyFill="1" applyBorder="1" applyAlignment="1">
      <alignment horizontal="center" vertical="center"/>
    </xf>
    <xf numFmtId="0" fontId="36" fillId="10" borderId="10" xfId="0" applyFont="1" applyFill="1" applyBorder="1" applyAlignment="1">
      <alignment horizontal="center" vertical="center"/>
    </xf>
    <xf numFmtId="0" fontId="15" fillId="4" borderId="7" xfId="0" applyFont="1" applyFill="1" applyBorder="1" applyAlignment="1">
      <alignment horizontal="center" vertical="center" wrapText="1"/>
    </xf>
    <xf numFmtId="0" fontId="15" fillId="4" borderId="14" xfId="0" applyFont="1" applyFill="1" applyBorder="1" applyAlignment="1">
      <alignment horizontal="center" vertical="center"/>
    </xf>
    <xf numFmtId="0" fontId="26" fillId="4" borderId="2" xfId="1" applyFont="1" applyFill="1" applyBorder="1" applyAlignment="1">
      <alignment horizontal="center" vertical="center" wrapText="1"/>
    </xf>
    <xf numFmtId="0" fontId="26" fillId="4" borderId="7" xfId="1" applyFont="1" applyFill="1" applyBorder="1" applyAlignment="1">
      <alignment horizontal="center" vertical="center" wrapText="1"/>
    </xf>
    <xf numFmtId="0" fontId="26" fillId="4" borderId="3" xfId="1" applyFont="1" applyFill="1" applyBorder="1" applyAlignment="1">
      <alignment horizontal="center" vertical="center" wrapText="1"/>
    </xf>
    <xf numFmtId="0" fontId="6" fillId="2" borderId="6" xfId="0" applyFont="1" applyFill="1" applyBorder="1" applyAlignment="1">
      <alignment horizontal="center" vertical="center"/>
    </xf>
    <xf numFmtId="0" fontId="17" fillId="4" borderId="7" xfId="0" applyFont="1" applyFill="1" applyBorder="1" applyAlignment="1">
      <alignment horizontal="center" vertical="center" wrapText="1"/>
    </xf>
    <xf numFmtId="0" fontId="40" fillId="0" borderId="0" xfId="0" applyFont="1" applyAlignment="1">
      <alignment horizontal="center" vertical="center"/>
    </xf>
    <xf numFmtId="0" fontId="27" fillId="0" borderId="23" xfId="0" applyFont="1" applyBorder="1" applyAlignment="1">
      <alignment horizontal="center" vertical="center" wrapText="1"/>
    </xf>
    <xf numFmtId="0" fontId="27" fillId="0" borderId="18" xfId="0" applyFont="1" applyBorder="1" applyAlignment="1">
      <alignment horizontal="center" vertical="center" wrapText="1"/>
    </xf>
    <xf numFmtId="0" fontId="62" fillId="0" borderId="23" xfId="0" applyFont="1" applyBorder="1" applyAlignment="1">
      <alignment horizontal="center" vertical="center" wrapText="1"/>
    </xf>
    <xf numFmtId="0" fontId="62" fillId="0" borderId="24" xfId="0" applyFont="1" applyBorder="1" applyAlignment="1">
      <alignment horizontal="center" vertical="center" wrapText="1"/>
    </xf>
    <xf numFmtId="0" fontId="62" fillId="0" borderId="18" xfId="0" applyFont="1" applyBorder="1" applyAlignment="1">
      <alignment horizontal="center" vertical="center" wrapText="1"/>
    </xf>
    <xf numFmtId="0" fontId="27" fillId="0" borderId="24" xfId="0" applyFont="1" applyBorder="1" applyAlignment="1">
      <alignment horizontal="center" vertical="center" wrapText="1"/>
    </xf>
    <xf numFmtId="0" fontId="59" fillId="0" borderId="42" xfId="0" applyFont="1" applyBorder="1" applyAlignment="1">
      <alignment vertical="center" wrapText="1"/>
    </xf>
    <xf numFmtId="0" fontId="59" fillId="0" borderId="43" xfId="0" applyFont="1" applyBorder="1" applyAlignment="1">
      <alignment vertical="center" wrapText="1"/>
    </xf>
    <xf numFmtId="0" fontId="59" fillId="0" borderId="44" xfId="0" applyFont="1" applyBorder="1" applyAlignment="1">
      <alignment vertical="center" wrapText="1"/>
    </xf>
    <xf numFmtId="0" fontId="60" fillId="0" borderId="39" xfId="0" applyFont="1" applyBorder="1" applyAlignment="1">
      <alignment vertical="center" wrapText="1"/>
    </xf>
    <xf numFmtId="0" fontId="60" fillId="0" borderId="0" xfId="0" applyFont="1" applyBorder="1" applyAlignment="1">
      <alignment vertical="center" wrapText="1"/>
    </xf>
    <xf numFmtId="0" fontId="60" fillId="0" borderId="40" xfId="0" applyFont="1" applyBorder="1" applyAlignment="1">
      <alignment vertical="center" wrapText="1"/>
    </xf>
    <xf numFmtId="0" fontId="60" fillId="0" borderId="41" xfId="0" applyFont="1" applyBorder="1" applyAlignment="1">
      <alignment vertical="center" wrapText="1"/>
    </xf>
    <xf numFmtId="0" fontId="60" fillId="0" borderId="25" xfId="0" applyFont="1" applyBorder="1" applyAlignment="1">
      <alignment vertical="center" wrapText="1"/>
    </xf>
    <xf numFmtId="0" fontId="60" fillId="0" borderId="17" xfId="0" applyFont="1" applyBorder="1" applyAlignment="1">
      <alignment vertical="center" wrapText="1"/>
    </xf>
  </cellXfs>
  <cellStyles count="5">
    <cellStyle name="Hipervínculo" xfId="1" builtinId="8"/>
    <cellStyle name="Millares" xfId="2" builtinId="3"/>
    <cellStyle name="Normal" xfId="0" builtinId="0"/>
    <cellStyle name="Normal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Y" baseline="0"/>
              <a:t>Cuarto Trimestre</a:t>
            </a:r>
          </a:p>
          <a:p>
            <a:pPr>
              <a:defRPr/>
            </a:pPr>
            <a:r>
              <a:rPr lang="es-PY" baseline="0"/>
              <a:t>trimestre 2022</a:t>
            </a:r>
            <a:endParaRPr lang="es-PY"/>
          </a:p>
        </c:rich>
      </c:tx>
      <c:layout/>
      <c:overlay val="0"/>
    </c:title>
    <c:autoTitleDeleted val="0"/>
    <c:plotArea>
      <c:layout/>
      <c:barChart>
        <c:barDir val="col"/>
        <c:grouping val="stacked"/>
        <c:varyColors val="0"/>
        <c:ser>
          <c:idx val="0"/>
          <c:order val="0"/>
          <c:invertIfNegative val="0"/>
          <c:val>
            <c:numRef>
              <c:f>Hoja1!$D$470:$F$470</c:f>
              <c:numCache>
                <c:formatCode>General</c:formatCode>
                <c:ptCount val="3"/>
                <c:pt idx="0">
                  <c:v>36</c:v>
                </c:pt>
                <c:pt idx="1">
                  <c:v>21</c:v>
                </c:pt>
                <c:pt idx="2">
                  <c:v>28</c:v>
                </c:pt>
              </c:numCache>
            </c:numRef>
          </c:val>
        </c:ser>
        <c:dLbls>
          <c:showLegendKey val="0"/>
          <c:showVal val="1"/>
          <c:showCatName val="0"/>
          <c:showSerName val="0"/>
          <c:showPercent val="0"/>
          <c:showBubbleSize val="0"/>
        </c:dLbls>
        <c:gapWidth val="95"/>
        <c:overlap val="100"/>
        <c:axId val="107161472"/>
        <c:axId val="107163008"/>
      </c:barChart>
      <c:catAx>
        <c:axId val="107161472"/>
        <c:scaling>
          <c:orientation val="minMax"/>
        </c:scaling>
        <c:delete val="0"/>
        <c:axPos val="b"/>
        <c:majorTickMark val="none"/>
        <c:minorTickMark val="none"/>
        <c:tickLblPos val="nextTo"/>
        <c:crossAx val="107163008"/>
        <c:crosses val="autoZero"/>
        <c:auto val="1"/>
        <c:lblAlgn val="ctr"/>
        <c:lblOffset val="100"/>
        <c:noMultiLvlLbl val="0"/>
      </c:catAx>
      <c:valAx>
        <c:axId val="107163008"/>
        <c:scaling>
          <c:orientation val="minMax"/>
        </c:scaling>
        <c:delete val="1"/>
        <c:axPos val="l"/>
        <c:numFmt formatCode="General" sourceLinked="1"/>
        <c:majorTickMark val="out"/>
        <c:minorTickMark val="none"/>
        <c:tickLblPos val="nextTo"/>
        <c:crossAx val="10716147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3"/>
          </a:solidFill>
          <a:ln>
            <a:noFill/>
          </a:ln>
          <a:effectLst/>
        </c:spPr>
        <c:dLbl>
          <c:idx val="0"/>
          <c:tx>
            <c:rich>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fld id="{CDD4EB4C-4679-43B6-B47E-28F9A816DA51}" type="VALUE">
                  <a:rPr lang="en-US"/>
                  <a:pPr>
                    <a:defRPr sz="900" b="1" i="0" u="none" strike="noStrike" kern="1200" baseline="0">
                      <a:solidFill>
                        <a:schemeClr val="tx1">
                          <a:lumMod val="75000"/>
                          <a:lumOff val="25000"/>
                        </a:schemeClr>
                      </a:solidFill>
                      <a:latin typeface="+mn-lt"/>
                      <a:ea typeface="+mn-ea"/>
                      <a:cs typeface="+mn-cs"/>
                    </a:defRPr>
                  </a:pPr>
                  <a:t>[VALOR]</a:t>
                </a:fld>
                <a:endParaRPr lang="en-US"/>
              </a:p>
              <a:p>
                <a:pPr>
                  <a:defRPr sz="900" b="1" i="0" u="none" strike="noStrike" kern="1200" baseline="0">
                    <a:solidFill>
                      <a:schemeClr val="tx1">
                        <a:lumMod val="75000"/>
                        <a:lumOff val="25000"/>
                      </a:schemeClr>
                    </a:solidFill>
                    <a:latin typeface="+mn-lt"/>
                    <a:ea typeface="+mn-ea"/>
                    <a:cs typeface="+mn-cs"/>
                  </a:defRPr>
                </a:pPr>
                <a:r>
                  <a:rPr lang="en-US"/>
                  <a:t>ID. FINALIZADO</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pivotFmt>
      <c:pivotFmt>
        <c:idx val="5"/>
        <c:spPr>
          <a:solidFill>
            <a:schemeClr val="accent1"/>
          </a:solidFill>
          <a:ln>
            <a:noFill/>
          </a:ln>
          <a:effectLst/>
        </c:spPr>
        <c:dLbl>
          <c:idx val="0"/>
          <c:tx>
            <c:rich>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fld id="{8FCB2173-E125-4566-B683-E796DFF7EBF7}" type="VALUE">
                  <a:rPr lang="en-US"/>
                  <a:pPr>
                    <a:defRPr sz="900" b="1" i="0" u="none" strike="noStrike" kern="1200" baseline="0">
                      <a:solidFill>
                        <a:schemeClr val="tx1">
                          <a:lumMod val="75000"/>
                          <a:lumOff val="25000"/>
                        </a:schemeClr>
                      </a:solidFill>
                      <a:latin typeface="+mn-lt"/>
                      <a:ea typeface="+mn-ea"/>
                      <a:cs typeface="+mn-cs"/>
                    </a:defRPr>
                  </a:pPr>
                  <a:t>[VALOR]</a:t>
                </a:fld>
                <a:endParaRPr lang="en-US"/>
              </a:p>
              <a:p>
                <a:pPr>
                  <a:defRPr sz="900" b="1" i="0" u="none" strike="noStrike" kern="1200" baseline="0">
                    <a:solidFill>
                      <a:schemeClr val="tx1">
                        <a:lumMod val="75000"/>
                        <a:lumOff val="25000"/>
                      </a:schemeClr>
                    </a:solidFill>
                    <a:latin typeface="+mn-lt"/>
                    <a:ea typeface="+mn-ea"/>
                    <a:cs typeface="+mn-cs"/>
                  </a:defRPr>
                </a:pPr>
                <a:r>
                  <a:rPr lang="en-US"/>
                  <a:t>ID ADJUDICADO</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pivotFmt>
      <c:pivotFmt>
        <c:idx val="6"/>
        <c:spPr>
          <a:solidFill>
            <a:schemeClr val="accent2"/>
          </a:solidFill>
          <a:ln>
            <a:noFill/>
          </a:ln>
          <a:effectLst/>
        </c:spPr>
        <c:dLbl>
          <c:idx val="0"/>
          <c:tx>
            <c:rich>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fld id="{AB09D06C-84AE-48CD-9CDE-F96D196CB06C}" type="VALUE">
                  <a:rPr lang="en-US"/>
                  <a:pPr>
                    <a:defRPr sz="900" b="1" i="0" u="none" strike="noStrike" kern="1200" baseline="0">
                      <a:solidFill>
                        <a:schemeClr val="tx1">
                          <a:lumMod val="75000"/>
                          <a:lumOff val="25000"/>
                        </a:schemeClr>
                      </a:solidFill>
                      <a:latin typeface="+mn-lt"/>
                      <a:ea typeface="+mn-ea"/>
                      <a:cs typeface="+mn-cs"/>
                    </a:defRPr>
                  </a:pPr>
                  <a:t>[VALOR]</a:t>
                </a:fld>
                <a:r>
                  <a:rPr lang="en-US"/>
                  <a:t>ID. APERTURA </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dLbl>
          <c:idx val="0"/>
          <c:tx>
            <c:rich>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fld id="{8FCB2173-E125-4566-B683-E796DFF7EBF7}" type="VALUE">
                  <a:rPr lang="en-US"/>
                  <a:pPr>
                    <a:defRPr sz="900" b="1" i="0" u="none" strike="noStrike" kern="1200" baseline="0">
                      <a:solidFill>
                        <a:schemeClr val="tx1">
                          <a:lumMod val="75000"/>
                          <a:lumOff val="25000"/>
                        </a:schemeClr>
                      </a:solidFill>
                      <a:latin typeface="+mn-lt"/>
                      <a:ea typeface="+mn-ea"/>
                      <a:cs typeface="+mn-cs"/>
                    </a:defRPr>
                  </a:pPr>
                  <a:t>[VALOR]</a:t>
                </a:fld>
                <a:endParaRPr lang="en-US"/>
              </a:p>
              <a:p>
                <a:pPr>
                  <a:defRPr sz="900" b="1" i="0" u="none" strike="noStrike" kern="1200" baseline="0">
                    <a:solidFill>
                      <a:schemeClr val="tx1">
                        <a:lumMod val="75000"/>
                        <a:lumOff val="25000"/>
                      </a:schemeClr>
                    </a:solidFill>
                    <a:latin typeface="+mn-lt"/>
                    <a:ea typeface="+mn-ea"/>
                    <a:cs typeface="+mn-cs"/>
                  </a:defRPr>
                </a:pPr>
                <a:r>
                  <a:rPr lang="en-US"/>
                  <a:t>ID ADJUDICADO</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pivotFmt>
      <c:pivotFmt>
        <c:idx val="9"/>
        <c:spPr>
          <a:solidFill>
            <a:schemeClr val="accent1"/>
          </a:solidFill>
          <a:ln>
            <a:noFill/>
          </a:ln>
          <a:effectLst/>
        </c:spPr>
        <c:dLbl>
          <c:idx val="0"/>
          <c:tx>
            <c:rich>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fld id="{AB09D06C-84AE-48CD-9CDE-F96D196CB06C}" type="VALUE">
                  <a:rPr lang="en-US"/>
                  <a:pPr>
                    <a:defRPr sz="900" b="1" i="0" u="none" strike="noStrike" kern="1200" baseline="0">
                      <a:solidFill>
                        <a:schemeClr val="tx1">
                          <a:lumMod val="75000"/>
                          <a:lumOff val="25000"/>
                        </a:schemeClr>
                      </a:solidFill>
                      <a:latin typeface="+mn-lt"/>
                      <a:ea typeface="+mn-ea"/>
                      <a:cs typeface="+mn-cs"/>
                    </a:defRPr>
                  </a:pPr>
                  <a:t>[VALOR]</a:t>
                </a:fld>
                <a:r>
                  <a:rPr lang="en-US"/>
                  <a:t>ID. APERTURA </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pivotFmt>
      <c:pivotFmt>
        <c:idx val="10"/>
        <c:spPr>
          <a:solidFill>
            <a:schemeClr val="accent1"/>
          </a:solidFill>
          <a:ln>
            <a:noFill/>
          </a:ln>
          <a:effectLst/>
        </c:spPr>
        <c:dLbl>
          <c:idx val="0"/>
          <c:tx>
            <c:rich>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fld id="{CDD4EB4C-4679-43B6-B47E-28F9A816DA51}" type="VALUE">
                  <a:rPr lang="en-US"/>
                  <a:pPr>
                    <a:defRPr sz="900" b="1" i="0" u="none" strike="noStrike" kern="1200" baseline="0">
                      <a:solidFill>
                        <a:schemeClr val="tx1">
                          <a:lumMod val="75000"/>
                          <a:lumOff val="25000"/>
                        </a:schemeClr>
                      </a:solidFill>
                      <a:latin typeface="+mn-lt"/>
                      <a:ea typeface="+mn-ea"/>
                      <a:cs typeface="+mn-cs"/>
                    </a:defRPr>
                  </a:pPr>
                  <a:t>[VALOR]</a:t>
                </a:fld>
                <a:endParaRPr lang="en-US"/>
              </a:p>
              <a:p>
                <a:pPr>
                  <a:defRPr sz="900" b="1" i="0" u="none" strike="noStrike" kern="1200" baseline="0">
                    <a:solidFill>
                      <a:schemeClr val="tx1">
                        <a:lumMod val="75000"/>
                        <a:lumOff val="25000"/>
                      </a:schemeClr>
                    </a:solidFill>
                    <a:latin typeface="+mn-lt"/>
                    <a:ea typeface="+mn-ea"/>
                    <a:cs typeface="+mn-cs"/>
                  </a:defRPr>
                </a:pPr>
                <a:r>
                  <a:rPr lang="en-US"/>
                  <a:t>ID. FINALIZADO</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pivotFmt>
    </c:pivotFmts>
    <c:plotArea>
      <c:layout/>
      <c:pieChart>
        <c:varyColors val="1"/>
        <c:ser>
          <c:idx val="0"/>
          <c:order val="0"/>
          <c:tx>
            <c:v>Total</c:v>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Lbls>
            <c:delete val="1"/>
          </c:dLbls>
          <c:cat>
            <c:strLit>
              <c:ptCount val="3"/>
              <c:pt idx="0">
                <c:v>ADJUDICADO</c:v>
              </c:pt>
              <c:pt idx="1">
                <c:v>APERTURA DE OFERTA 13-01-2023</c:v>
              </c:pt>
              <c:pt idx="2">
                <c:v>FINALIZADO </c:v>
              </c:pt>
            </c:strLit>
          </c:cat>
          <c:val>
            <c:numLit>
              <c:formatCode>General</c:formatCode>
              <c:ptCount val="3"/>
              <c:pt idx="0">
                <c:v>1108065540</c:v>
              </c:pt>
              <c:pt idx="1">
                <c:v>5400000000</c:v>
              </c:pt>
              <c:pt idx="2">
                <c:v>125975630</c:v>
              </c:pt>
            </c:numLit>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cat>
            <c:strRef>
              <c:f>'[1]CALCULO '!$C$4:$C$6</c:f>
              <c:strCache>
                <c:ptCount val="3"/>
                <c:pt idx="0">
                  <c:v>PLAN FINANCIERO ANUAL </c:v>
                </c:pt>
                <c:pt idx="1">
                  <c:v>EJECUCION ACUMULADA </c:v>
                </c:pt>
                <c:pt idx="2">
                  <c:v>SALDO</c:v>
                </c:pt>
              </c:strCache>
            </c:strRef>
          </c:cat>
          <c:val>
            <c:numRef>
              <c:f>'[1]CALCULO '!$D$4:$D$6</c:f>
              <c:numCache>
                <c:formatCode>General</c:formatCode>
                <c:ptCount val="3"/>
              </c:numCache>
            </c:numRef>
          </c:val>
        </c:ser>
        <c:ser>
          <c:idx val="1"/>
          <c:order val="1"/>
          <c:spPr>
            <a:solidFill>
              <a:schemeClr val="accent2"/>
            </a:solidFill>
            <a:ln>
              <a:noFill/>
            </a:ln>
            <a:effectLst/>
            <a:sp3d/>
          </c:spPr>
          <c:invertIfNegative val="0"/>
          <c:dLbls>
            <c:showLegendKey val="0"/>
            <c:showVal val="1"/>
            <c:showCatName val="0"/>
            <c:showSerName val="0"/>
            <c:showPercent val="0"/>
            <c:showBubbleSize val="0"/>
            <c:showLeaderLines val="0"/>
          </c:dLbls>
          <c:cat>
            <c:strRef>
              <c:f>'[1]CALCULO '!$C$4:$C$6</c:f>
              <c:strCache>
                <c:ptCount val="3"/>
                <c:pt idx="0">
                  <c:v>PLAN FINANCIERO ANUAL </c:v>
                </c:pt>
                <c:pt idx="1">
                  <c:v>EJECUCION ACUMULADA </c:v>
                </c:pt>
                <c:pt idx="2">
                  <c:v>SALDO</c:v>
                </c:pt>
              </c:strCache>
            </c:strRef>
          </c:cat>
          <c:val>
            <c:numRef>
              <c:f>'[1]CALCULO '!$E$4:$E$6</c:f>
              <c:numCache>
                <c:formatCode>General</c:formatCode>
                <c:ptCount val="3"/>
                <c:pt idx="0">
                  <c:v>41616857816</c:v>
                </c:pt>
                <c:pt idx="1">
                  <c:v>40054600402</c:v>
                </c:pt>
                <c:pt idx="2">
                  <c:v>1562257414</c:v>
                </c:pt>
              </c:numCache>
            </c:numRef>
          </c:val>
        </c:ser>
        <c:dLbls>
          <c:showLegendKey val="0"/>
          <c:showVal val="0"/>
          <c:showCatName val="0"/>
          <c:showSerName val="0"/>
          <c:showPercent val="0"/>
          <c:showBubbleSize val="0"/>
        </c:dLbls>
        <c:gapWidth val="75"/>
        <c:gapDepth val="75"/>
        <c:shape val="box"/>
        <c:axId val="107244544"/>
        <c:axId val="107254528"/>
        <c:axId val="0"/>
      </c:bar3DChart>
      <c:catAx>
        <c:axId val="1072445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spc="120" normalizeH="0" baseline="0">
                <a:solidFill>
                  <a:schemeClr val="tx1">
                    <a:lumMod val="65000"/>
                    <a:lumOff val="35000"/>
                  </a:schemeClr>
                </a:solidFill>
                <a:latin typeface="Antique Olive" panose="020B0603020204030204" pitchFamily="34" charset="0"/>
                <a:ea typeface="+mn-ea"/>
                <a:cs typeface="+mn-cs"/>
              </a:defRPr>
            </a:pPr>
            <a:endParaRPr lang="es-ES"/>
          </a:p>
        </c:txPr>
        <c:crossAx val="107254528"/>
        <c:crosses val="autoZero"/>
        <c:auto val="1"/>
        <c:lblAlgn val="ctr"/>
        <c:lblOffset val="100"/>
        <c:noMultiLvlLbl val="0"/>
      </c:catAx>
      <c:valAx>
        <c:axId val="107254528"/>
        <c:scaling>
          <c:orientation val="minMax"/>
        </c:scaling>
        <c:delete val="1"/>
        <c:axPos val="l"/>
        <c:numFmt formatCode="General" sourceLinked="1"/>
        <c:majorTickMark val="out"/>
        <c:minorTickMark val="none"/>
        <c:tickLblPos val="nextTo"/>
        <c:crossAx val="107244544"/>
        <c:crosses val="autoZero"/>
        <c:crossBetween val="between"/>
      </c:valAx>
      <c:spPr>
        <a:noFill/>
        <a:ln>
          <a:noFill/>
        </a:ln>
        <a:effectLst/>
      </c:spPr>
    </c:plotArea>
    <c:legend>
      <c:legendPos val="r"/>
      <c:layout/>
      <c:overlay val="0"/>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2"/>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dLbls>
          <c:cat>
            <c:strRef>
              <c:f>'[1]CALCULO '!$B$32:$B$34</c:f>
              <c:strCache>
                <c:ptCount val="3"/>
                <c:pt idx="0">
                  <c:v>PLAN FINANCIERO ANUAL </c:v>
                </c:pt>
                <c:pt idx="1">
                  <c:v>EJECUCION ACUMULADA </c:v>
                </c:pt>
              </c:strCache>
            </c:strRef>
          </c:cat>
          <c:val>
            <c:numRef>
              <c:f>'[1]CALCULO '!$C$32:$C$34</c:f>
              <c:numCache>
                <c:formatCode>General</c:formatCode>
                <c:ptCount val="3"/>
                <c:pt idx="0">
                  <c:v>41616857816</c:v>
                </c:pt>
                <c:pt idx="1">
                  <c:v>40054600402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jpeg"/><Relationship Id="rId13" Type="http://schemas.openxmlformats.org/officeDocument/2006/relationships/image" Target="../media/image8.png"/><Relationship Id="rId3" Type="http://schemas.openxmlformats.org/officeDocument/2006/relationships/chart" Target="../charts/chart2.xml"/><Relationship Id="rId7" Type="http://schemas.openxmlformats.org/officeDocument/2006/relationships/image" Target="../media/image3.jpeg"/><Relationship Id="rId12" Type="http://schemas.openxmlformats.org/officeDocument/2006/relationships/hyperlink" Target="https://upload.wikimedia.org/wikipedia/commons/e/e7/Instagram_logo_2016.sv" TargetMode="External"/><Relationship Id="rId2" Type="http://schemas.openxmlformats.org/officeDocument/2006/relationships/image" Target="../media/image1.emf"/><Relationship Id="rId1" Type="http://schemas.openxmlformats.org/officeDocument/2006/relationships/chart" Target="../charts/chart1.xml"/><Relationship Id="rId6" Type="http://schemas.openxmlformats.org/officeDocument/2006/relationships/image" Target="../media/image2.jpeg"/><Relationship Id="rId11" Type="http://schemas.openxmlformats.org/officeDocument/2006/relationships/image" Target="../media/image7.jpeg"/><Relationship Id="rId5" Type="http://schemas.openxmlformats.org/officeDocument/2006/relationships/chart" Target="../charts/chart4.xml"/><Relationship Id="rId10" Type="http://schemas.openxmlformats.org/officeDocument/2006/relationships/image" Target="../media/image6.png"/><Relationship Id="rId4" Type="http://schemas.openxmlformats.org/officeDocument/2006/relationships/chart" Target="../charts/chart3.xml"/><Relationship Id="rId9" Type="http://schemas.openxmlformats.org/officeDocument/2006/relationships/image" Target="../media/image5.jpeg"/><Relationship Id="rId1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1009649</xdr:colOff>
      <xdr:row>471</xdr:row>
      <xdr:rowOff>38100</xdr:rowOff>
    </xdr:from>
    <xdr:to>
      <xdr:col>5</xdr:col>
      <xdr:colOff>1114424</xdr:colOff>
      <xdr:row>486</xdr:row>
      <xdr:rowOff>161365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0</xdr:colOff>
      <xdr:row>686</xdr:row>
      <xdr:rowOff>0</xdr:rowOff>
    </xdr:from>
    <xdr:to>
      <xdr:col>14</xdr:col>
      <xdr:colOff>304800</xdr:colOff>
      <xdr:row>687</xdr:row>
      <xdr:rowOff>114300</xdr:rowOff>
    </xdr:to>
    <xdr:sp macro="" textlink="">
      <xdr:nvSpPr>
        <xdr:cNvPr id="1026" name="AutoShape 2" descr="https://st2.depositphotos.com/1144386/7438/v/450/depositphotos_74380081-stock-illustration-modern-twitter-icon.jpg"/>
        <xdr:cNvSpPr>
          <a:spLocks noChangeAspect="1" noChangeArrowheads="1"/>
        </xdr:cNvSpPr>
      </xdr:nvSpPr>
      <xdr:spPr bwMode="auto">
        <a:xfrm>
          <a:off x="12030075" y="13932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136</xdr:row>
      <xdr:rowOff>0</xdr:rowOff>
    </xdr:from>
    <xdr:to>
      <xdr:col>8</xdr:col>
      <xdr:colOff>647700</xdr:colOff>
      <xdr:row>152</xdr:row>
      <xdr:rowOff>200025</xdr:rowOff>
    </xdr:to>
    <xdr:pic>
      <xdr:nvPicPr>
        <xdr:cNvPr id="20" name="19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32680275"/>
          <a:ext cx="9705975" cy="5076825"/>
        </a:xfrm>
        <a:prstGeom prst="rect">
          <a:avLst/>
        </a:prstGeom>
        <a:noFill/>
        <a:ln>
          <a:noFill/>
        </a:ln>
      </xdr:spPr>
    </xdr:pic>
    <xdr:clientData/>
  </xdr:twoCellAnchor>
  <xdr:twoCellAnchor>
    <xdr:from>
      <xdr:col>5</xdr:col>
      <xdr:colOff>228599</xdr:colOff>
      <xdr:row>232</xdr:row>
      <xdr:rowOff>409575</xdr:rowOff>
    </xdr:from>
    <xdr:to>
      <xdr:col>7</xdr:col>
      <xdr:colOff>1657348</xdr:colOff>
      <xdr:row>237</xdr:row>
      <xdr:rowOff>76200</xdr:rowOff>
    </xdr:to>
    <xdr:graphicFrame macro="">
      <xdr:nvGraphicFramePr>
        <xdr:cNvPr id="21"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419100</xdr:colOff>
      <xdr:row>318</xdr:row>
      <xdr:rowOff>361950</xdr:rowOff>
    </xdr:from>
    <xdr:to>
      <xdr:col>5</xdr:col>
      <xdr:colOff>628650</xdr:colOff>
      <xdr:row>328</xdr:row>
      <xdr:rowOff>85725</xdr:rowOff>
    </xdr:to>
    <xdr:graphicFrame macro="">
      <xdr:nvGraphicFramePr>
        <xdr:cNvPr id="2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809625</xdr:colOff>
      <xdr:row>319</xdr:row>
      <xdr:rowOff>209550</xdr:rowOff>
    </xdr:from>
    <xdr:to>
      <xdr:col>9</xdr:col>
      <xdr:colOff>390525</xdr:colOff>
      <xdr:row>327</xdr:row>
      <xdr:rowOff>228600</xdr:rowOff>
    </xdr:to>
    <xdr:graphicFrame macro="">
      <xdr:nvGraphicFramePr>
        <xdr:cNvPr id="2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485775</xdr:colOff>
      <xdr:row>492</xdr:row>
      <xdr:rowOff>133350</xdr:rowOff>
    </xdr:from>
    <xdr:to>
      <xdr:col>3</xdr:col>
      <xdr:colOff>1181100</xdr:colOff>
      <xdr:row>514</xdr:row>
      <xdr:rowOff>105410</xdr:rowOff>
    </xdr:to>
    <xdr:pic>
      <xdr:nvPicPr>
        <xdr:cNvPr id="38" name="37 Imagen" descr="C:\Users\Prensa\Downloads\WhatsApp Image 2022-10-05 at 10.49.43.jpeg"/>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6750" y="173021625"/>
          <a:ext cx="2828925" cy="4163060"/>
        </a:xfrm>
        <a:prstGeom prst="rect">
          <a:avLst/>
        </a:prstGeom>
        <a:noFill/>
        <a:ln>
          <a:noFill/>
        </a:ln>
      </xdr:spPr>
    </xdr:pic>
    <xdr:clientData/>
  </xdr:twoCellAnchor>
  <xdr:twoCellAnchor editAs="oneCell">
    <xdr:from>
      <xdr:col>4</xdr:col>
      <xdr:colOff>933450</xdr:colOff>
      <xdr:row>492</xdr:row>
      <xdr:rowOff>66675</xdr:rowOff>
    </xdr:from>
    <xdr:to>
      <xdr:col>6</xdr:col>
      <xdr:colOff>1218565</xdr:colOff>
      <xdr:row>514</xdr:row>
      <xdr:rowOff>27305</xdr:rowOff>
    </xdr:to>
    <xdr:pic>
      <xdr:nvPicPr>
        <xdr:cNvPr id="39" name="38 Imagen" descr="C:\Users\Prensa\Downloads\WhatsApp Image 2022-10-05 at 10.49.42.jpeg"/>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533900" y="172954950"/>
          <a:ext cx="2656840" cy="4151630"/>
        </a:xfrm>
        <a:prstGeom prst="rect">
          <a:avLst/>
        </a:prstGeom>
        <a:noFill/>
        <a:ln>
          <a:noFill/>
        </a:ln>
      </xdr:spPr>
    </xdr:pic>
    <xdr:clientData/>
  </xdr:twoCellAnchor>
  <xdr:twoCellAnchor editAs="oneCell">
    <xdr:from>
      <xdr:col>2</xdr:col>
      <xdr:colOff>0</xdr:colOff>
      <xdr:row>523</xdr:row>
      <xdr:rowOff>0</xdr:rowOff>
    </xdr:from>
    <xdr:to>
      <xdr:col>4</xdr:col>
      <xdr:colOff>125730</xdr:colOff>
      <xdr:row>545</xdr:row>
      <xdr:rowOff>46355</xdr:rowOff>
    </xdr:to>
    <xdr:pic>
      <xdr:nvPicPr>
        <xdr:cNvPr id="40" name="39 Imagen" descr="C:\Users\Prensa\Downloads\WhatsApp Image 2022-10-05 at 10.49.44.jpeg"/>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14425" y="178793775"/>
          <a:ext cx="2611755" cy="4237355"/>
        </a:xfrm>
        <a:prstGeom prst="rect">
          <a:avLst/>
        </a:prstGeom>
        <a:noFill/>
        <a:ln>
          <a:noFill/>
        </a:ln>
      </xdr:spPr>
    </xdr:pic>
    <xdr:clientData/>
  </xdr:twoCellAnchor>
  <xdr:twoCellAnchor editAs="oneCell">
    <xdr:from>
      <xdr:col>5</xdr:col>
      <xdr:colOff>0</xdr:colOff>
      <xdr:row>522</xdr:row>
      <xdr:rowOff>114300</xdr:rowOff>
    </xdr:from>
    <xdr:to>
      <xdr:col>6</xdr:col>
      <xdr:colOff>1547495</xdr:colOff>
      <xdr:row>545</xdr:row>
      <xdr:rowOff>1270</xdr:rowOff>
    </xdr:to>
    <xdr:pic>
      <xdr:nvPicPr>
        <xdr:cNvPr id="41" name="40 Imagen" descr="C:\Users\Prensa\Downloads\WhatsApp Image 2022-10-05 at 10.49.43 (1).jpeg"/>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19650" y="178717575"/>
          <a:ext cx="2700020" cy="4268470"/>
        </a:xfrm>
        <a:prstGeom prst="rect">
          <a:avLst/>
        </a:prstGeom>
        <a:noFill/>
        <a:ln>
          <a:noFill/>
        </a:ln>
      </xdr:spPr>
    </xdr:pic>
    <xdr:clientData/>
  </xdr:twoCellAnchor>
  <xdr:twoCellAnchor editAs="oneCell">
    <xdr:from>
      <xdr:col>1</xdr:col>
      <xdr:colOff>419100</xdr:colOff>
      <xdr:row>545</xdr:row>
      <xdr:rowOff>28575</xdr:rowOff>
    </xdr:from>
    <xdr:to>
      <xdr:col>4</xdr:col>
      <xdr:colOff>28574</xdr:colOff>
      <xdr:row>552</xdr:row>
      <xdr:rowOff>114300</xdr:rowOff>
    </xdr:to>
    <xdr:pic>
      <xdr:nvPicPr>
        <xdr:cNvPr id="42" name="41 Imagen"/>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00075" y="183013350"/>
          <a:ext cx="3028949" cy="1419225"/>
        </a:xfrm>
        <a:prstGeom prst="rect">
          <a:avLst/>
        </a:prstGeom>
      </xdr:spPr>
    </xdr:pic>
    <xdr:clientData/>
  </xdr:twoCellAnchor>
  <xdr:twoCellAnchor editAs="oneCell">
    <xdr:from>
      <xdr:col>3</xdr:col>
      <xdr:colOff>1181100</xdr:colOff>
      <xdr:row>545</xdr:row>
      <xdr:rowOff>114300</xdr:rowOff>
    </xdr:from>
    <xdr:to>
      <xdr:col>4</xdr:col>
      <xdr:colOff>1209675</xdr:colOff>
      <xdr:row>552</xdr:row>
      <xdr:rowOff>95250</xdr:rowOff>
    </xdr:to>
    <xdr:pic>
      <xdr:nvPicPr>
        <xdr:cNvPr id="43" name="42 Imagen"/>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495675" y="183099075"/>
          <a:ext cx="1314450" cy="1314450"/>
        </a:xfrm>
        <a:prstGeom prst="rect">
          <a:avLst/>
        </a:prstGeom>
      </xdr:spPr>
    </xdr:pic>
    <xdr:clientData/>
  </xdr:twoCellAnchor>
  <xdr:twoCellAnchor editAs="oneCell">
    <xdr:from>
      <xdr:col>5</xdr:col>
      <xdr:colOff>885825</xdr:colOff>
      <xdr:row>546</xdr:row>
      <xdr:rowOff>123825</xdr:rowOff>
    </xdr:from>
    <xdr:to>
      <xdr:col>6</xdr:col>
      <xdr:colOff>990600</xdr:colOff>
      <xdr:row>553</xdr:row>
      <xdr:rowOff>47625</xdr:rowOff>
    </xdr:to>
    <xdr:pic>
      <xdr:nvPicPr>
        <xdr:cNvPr id="44" name="43 Imagen" descr="Archivo:Instagram logo 2016.svg">
          <a:hlinkClick xmlns:r="http://schemas.openxmlformats.org/officeDocument/2006/relationships" r:id="rId12"/>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705475" y="183299100"/>
          <a:ext cx="1257300" cy="12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885825</xdr:colOff>
      <xdr:row>5</xdr:row>
      <xdr:rowOff>228600</xdr:rowOff>
    </xdr:from>
    <xdr:to>
      <xdr:col>7</xdr:col>
      <xdr:colOff>1600200</xdr:colOff>
      <xdr:row>9</xdr:row>
      <xdr:rowOff>80010</xdr:rowOff>
    </xdr:to>
    <xdr:pic>
      <xdr:nvPicPr>
        <xdr:cNvPr id="16" name="15 Imagen" descr="C:\Users\Vicepresidencia 2\AppData\Local\Microsoft\Windows\INetCache\Content.Word\LOGO JEM 1.png"/>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858000" y="1285875"/>
          <a:ext cx="2324100" cy="81343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ita/Desktop/RENDICION%202022/RENDICION%20DE%20CUENTAS%20AL%20CIUDADANO%202022%20OF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PRESUPUESTARIA 2022"/>
      <sheetName val="CALCULO "/>
      <sheetName val="GRAFICO DE EJECUCIÓN FINANCIERA"/>
      <sheetName val="EJECUCION FINANCIERA "/>
      <sheetName val="GRAFICO DE EJECUCION PRESUPUES"/>
    </sheetNames>
    <sheetDataSet>
      <sheetData sheetId="0" refreshError="1"/>
      <sheetData sheetId="1">
        <row r="4">
          <cell r="C4" t="str">
            <v xml:space="preserve">PLAN FINANCIERO ANUAL </v>
          </cell>
          <cell r="E4">
            <v>41616857816</v>
          </cell>
        </row>
        <row r="5">
          <cell r="C5" t="str">
            <v xml:space="preserve">EJECUCION ACUMULADA </v>
          </cell>
          <cell r="E5">
            <v>40054600402</v>
          </cell>
        </row>
        <row r="6">
          <cell r="C6" t="str">
            <v>SALDO</v>
          </cell>
          <cell r="E6">
            <v>1562257414</v>
          </cell>
        </row>
        <row r="32">
          <cell r="B32" t="str">
            <v xml:space="preserve">PLAN FINANCIERO ANUAL </v>
          </cell>
          <cell r="C32">
            <v>41616857816</v>
          </cell>
        </row>
        <row r="33">
          <cell r="B33" t="str">
            <v xml:space="preserve">EJECUCION ACUMULADA </v>
          </cell>
          <cell r="C33">
            <v>40054600402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utt.ly/wLQCsds" TargetMode="External"/><Relationship Id="rId117" Type="http://schemas.openxmlformats.org/officeDocument/2006/relationships/hyperlink" Target="https://www.facebook.com/EnjuiciamientoMagistrados/posts/418383053663328" TargetMode="External"/><Relationship Id="rId21" Type="http://schemas.openxmlformats.org/officeDocument/2006/relationships/hyperlink" Target="https://transparencia.senac.gov.py/portal" TargetMode="External"/><Relationship Id="rId42" Type="http://schemas.openxmlformats.org/officeDocument/2006/relationships/hyperlink" Target="https://cutt.ly/rLTT1PA" TargetMode="External"/><Relationship Id="rId47" Type="http://schemas.openxmlformats.org/officeDocument/2006/relationships/hyperlink" Target="https://www.jem.gov.py/h-1-informes-de-auditoria-interna/" TargetMode="External"/><Relationship Id="rId63" Type="http://schemas.openxmlformats.org/officeDocument/2006/relationships/hyperlink" Target="http://www.transparencia.senac.gov.py/" TargetMode="External"/><Relationship Id="rId68" Type="http://schemas.openxmlformats.org/officeDocument/2006/relationships/hyperlink" Target="https://www.jem.gov.py/informe-parcial-de-rendicion-de-cuentas-al-ciudadano/" TargetMode="External"/><Relationship Id="rId84" Type="http://schemas.openxmlformats.org/officeDocument/2006/relationships/hyperlink" Target="https://twitter.com/Jem_py/status/1519046135708585988?s=20&amp;t=O7lvvj3VYWInmZc-v-aWfA" TargetMode="External"/><Relationship Id="rId89" Type="http://schemas.openxmlformats.org/officeDocument/2006/relationships/hyperlink" Target="https://m.facebook.com/story.php?story_fbid=pfbid0t4KVcweRygeEAgLS7h9qeXFNJEzhT3gicD4jBUXFUp9NnAJXJdfCi1nHno6Lz44Ql&amp;id=100064749094523" TargetMode="External"/><Relationship Id="rId112" Type="http://schemas.openxmlformats.org/officeDocument/2006/relationships/hyperlink" Target="https://twitter.com/Jem_py/status/1562536346337832966?s=20&amp;t=7vt0fuQ7mLH2pncqFIZHHA" TargetMode="External"/><Relationship Id="rId133" Type="http://schemas.openxmlformats.org/officeDocument/2006/relationships/hyperlink" Target="https://twitter.com/Jem_py/status/1577324423874502657" TargetMode="External"/><Relationship Id="rId138" Type="http://schemas.openxmlformats.org/officeDocument/2006/relationships/hyperlink" Target="https://twitter.com/Jem_py/status/1605179448718159874" TargetMode="External"/><Relationship Id="rId154" Type="http://schemas.openxmlformats.org/officeDocument/2006/relationships/hyperlink" Target="https://www.sfp.gov.py/sfp/archivos/documentos/100_Marzo_2022_9mzm1chj.pdf" TargetMode="External"/><Relationship Id="rId159" Type="http://schemas.openxmlformats.org/officeDocument/2006/relationships/printerSettings" Target="../printerSettings/printerSettings1.bin"/><Relationship Id="rId16" Type="http://schemas.openxmlformats.org/officeDocument/2006/relationships/hyperlink" Target="https://cutt.ly/EBcExCI" TargetMode="External"/><Relationship Id="rId107" Type="http://schemas.openxmlformats.org/officeDocument/2006/relationships/hyperlink" Target="https://www.instagram.com/p/Ci2lfUVg7FD/?utm_source=ig_web_copy_link" TargetMode="External"/><Relationship Id="rId11" Type="http://schemas.openxmlformats.org/officeDocument/2006/relationships/hyperlink" Target="http://www.denuncias.gov.py/" TargetMode="External"/><Relationship Id="rId32" Type="http://schemas.openxmlformats.org/officeDocument/2006/relationships/hyperlink" Target="https://www.jem.gov.py/wp-content/uploads/2022/06/RESOLUCION-JEM-DGG-SG-No407-2022.pdf" TargetMode="External"/><Relationship Id="rId37" Type="http://schemas.openxmlformats.org/officeDocument/2006/relationships/hyperlink" Target="https://www.jem.gov.py/wp-content/uploads/2022/04/4-INFORME-D.A-N%C2%B004-2022-REMITIR-INFORME-SOBRE-LLAMADOS-Y-ADJUDICACIONES.pdf" TargetMode="External"/><Relationship Id="rId53" Type="http://schemas.openxmlformats.org/officeDocument/2006/relationships/hyperlink" Target="http://www.transparencia.senac.gov.py/" TargetMode="External"/><Relationship Id="rId58" Type="http://schemas.openxmlformats.org/officeDocument/2006/relationships/hyperlink" Target="http://www.transparencia.senac.gov.py/" TargetMode="External"/><Relationship Id="rId74" Type="http://schemas.openxmlformats.org/officeDocument/2006/relationships/hyperlink" Target="https://www.jem.gov.py/cumplimiento-de-la-ley-n-5-189-14/" TargetMode="External"/><Relationship Id="rId79" Type="http://schemas.openxmlformats.org/officeDocument/2006/relationships/hyperlink" Target="https://twitter.com/Jem_py/status/1540382418737123328?s=20&amp;t=O7lvvj3VYWInmZc-v-aWfA" TargetMode="External"/><Relationship Id="rId102" Type="http://schemas.openxmlformats.org/officeDocument/2006/relationships/hyperlink" Target="https://www.instagram.com/p/CgcVg3qg8dX/?utm_source=ig_web_copy_link" TargetMode="External"/><Relationship Id="rId123" Type="http://schemas.openxmlformats.org/officeDocument/2006/relationships/hyperlink" Target="https://www.facebook.com/photo.php?fbid=458289933005973&amp;set=pb.100064749094523.-2207520000..&amp;type=3" TargetMode="External"/><Relationship Id="rId128" Type="http://schemas.openxmlformats.org/officeDocument/2006/relationships/hyperlink" Target="https://www.instagram.com/p/Ck8gbESrpBr/" TargetMode="External"/><Relationship Id="rId144" Type="http://schemas.openxmlformats.org/officeDocument/2006/relationships/hyperlink" Target="https://www.facebook.com/photo.php?fbid=507509734750659&amp;set=pb.100064749094523.-2207520000.&amp;type=3" TargetMode="External"/><Relationship Id="rId149" Type="http://schemas.openxmlformats.org/officeDocument/2006/relationships/hyperlink" Target="https://www.jem.gov.py/el-jem-cumple-100-con-la-ley-de-transparencia-setiembre-2022/" TargetMode="External"/><Relationship Id="rId5" Type="http://schemas.openxmlformats.org/officeDocument/2006/relationships/hyperlink" Target="https://transparencia.senac.gov.py/portal" TargetMode="External"/><Relationship Id="rId90" Type="http://schemas.openxmlformats.org/officeDocument/2006/relationships/hyperlink" Target="https://m.facebook.com/story.php?story_fbid=pfbid0vVT4i5DDASu9UuXQ7jFPUnHwaGw8DMketGUGpiiHxyQfL719FGnZThWAgmptz2Rl&amp;id=100064749094523" TargetMode="External"/><Relationship Id="rId95" Type="http://schemas.openxmlformats.org/officeDocument/2006/relationships/hyperlink" Target="https://www.instagram.com/p/Cd_oPjcOIUI/?utm_source=ig_web_copy_link" TargetMode="External"/><Relationship Id="rId160" Type="http://schemas.openxmlformats.org/officeDocument/2006/relationships/drawing" Target="../drawings/drawing1.xml"/><Relationship Id="rId22" Type="http://schemas.openxmlformats.org/officeDocument/2006/relationships/hyperlink" Target="https://transparencia.senac.gov.py/portal" TargetMode="External"/><Relationship Id="rId27" Type="http://schemas.openxmlformats.org/officeDocument/2006/relationships/hyperlink" Target="https://cutt.ly/NLQVyi4" TargetMode="External"/><Relationship Id="rId43" Type="http://schemas.openxmlformats.org/officeDocument/2006/relationships/hyperlink" Target="https://cutt.ly/0LTYMmp" TargetMode="External"/><Relationship Id="rId48" Type="http://schemas.openxmlformats.org/officeDocument/2006/relationships/hyperlink" Target="https://www.jem.gov.py/h-1-informes-de-auditoria-interna/" TargetMode="External"/><Relationship Id="rId64" Type="http://schemas.openxmlformats.org/officeDocument/2006/relationships/hyperlink" Target="https://www.jem.gov.py/h-1-informes-de-auditoria-interna/" TargetMode="External"/><Relationship Id="rId69" Type="http://schemas.openxmlformats.org/officeDocument/2006/relationships/hyperlink" Target="https://www.jem.gov.py/oficina-de-acceso-a-la-informacion-publica/" TargetMode="External"/><Relationship Id="rId113" Type="http://schemas.openxmlformats.org/officeDocument/2006/relationships/hyperlink" Target="https://twitter.com/Jem_py/status/1565739877232263168?s=20&amp;t=7vt0fuQ7mLH2pncqFIZHHA" TargetMode="External"/><Relationship Id="rId118" Type="http://schemas.openxmlformats.org/officeDocument/2006/relationships/hyperlink" Target="https://www.facebook.com/photo.php?fbid=419689350199365&amp;set=pb.100064749094523.-2207520000..&amp;type=3" TargetMode="External"/><Relationship Id="rId134" Type="http://schemas.openxmlformats.org/officeDocument/2006/relationships/hyperlink" Target="https://twitter.com/Jem_py/status/1584577911046033408" TargetMode="External"/><Relationship Id="rId139" Type="http://schemas.openxmlformats.org/officeDocument/2006/relationships/hyperlink" Target="https://twitter.com/Jem_py/status/1605207960011022336" TargetMode="External"/><Relationship Id="rId80" Type="http://schemas.openxmlformats.org/officeDocument/2006/relationships/hyperlink" Target="https://twitter.com/Jem_py/status/1534590853729107973?s=20&amp;t=O7lvvj3VYWInmZc-v-aWfA" TargetMode="External"/><Relationship Id="rId85" Type="http://schemas.openxmlformats.org/officeDocument/2006/relationships/hyperlink" Target="https://twitter.com/Jem_py/status/1518649007882522629?s=20&amp;t=O7lvvj3VYWInmZc-v-aWfA" TargetMode="External"/><Relationship Id="rId150" Type="http://schemas.openxmlformats.org/officeDocument/2006/relationships/hyperlink" Target="https://www.jem.gov.py/informe-sobre-cumplimiento-de-la-ley-5189-14-agosto-2022/" TargetMode="External"/><Relationship Id="rId155" Type="http://schemas.openxmlformats.org/officeDocument/2006/relationships/hyperlink" Target="https://www.sfp.gov.py/sfp/archivos/documentos/100_Abril_2022_qz9vmbku.pdf" TargetMode="External"/><Relationship Id="rId12" Type="http://schemas.openxmlformats.org/officeDocument/2006/relationships/hyperlink" Target="https://www.jem.gov.py/wp-content/uploads/2021/10/PEI-2019-2023-1.pdf" TargetMode="External"/><Relationship Id="rId17" Type="http://schemas.openxmlformats.org/officeDocument/2006/relationships/hyperlink" Target="https://www.jem.gov.py/wp-content/uploads/2022/08/RESOLUCION-J.E.M.-D.G.G-S.G.-N%C2%B0423-2022-PLANES-DE-TRABAJO-DE-LOS-EQUIPOS-DE-ALTO-DESEMPENO.-.pdf" TargetMode="External"/><Relationship Id="rId33" Type="http://schemas.openxmlformats.org/officeDocument/2006/relationships/hyperlink" Target="http://www.denuncias.gov.py/" TargetMode="External"/><Relationship Id="rId38" Type="http://schemas.openxmlformats.org/officeDocument/2006/relationships/hyperlink" Target="http://www.denuncias.gov.py/" TargetMode="External"/><Relationship Id="rId59" Type="http://schemas.openxmlformats.org/officeDocument/2006/relationships/hyperlink" Target="http://www.transparencia.senac.gov.py/" TargetMode="External"/><Relationship Id="rId103" Type="http://schemas.openxmlformats.org/officeDocument/2006/relationships/hyperlink" Target="https://www.instagram.com/p/ChU4u6RrLFS/?utm_source=ig_web_copy_link" TargetMode="External"/><Relationship Id="rId108" Type="http://schemas.openxmlformats.org/officeDocument/2006/relationships/hyperlink" Target="https://www.instagram.com/p/CjTBRldL3QS/?utm_source=ig_web_copy_link" TargetMode="External"/><Relationship Id="rId124" Type="http://schemas.openxmlformats.org/officeDocument/2006/relationships/hyperlink" Target="https://www.facebook.com/photo.php?fbid=464619122373054&amp;set=pb.100064749094523.-2207520000..&amp;type=3" TargetMode="External"/><Relationship Id="rId129" Type="http://schemas.openxmlformats.org/officeDocument/2006/relationships/hyperlink" Target="https://www.instagram.com/p/ClgqVnJLkd9/" TargetMode="External"/><Relationship Id="rId20" Type="http://schemas.openxmlformats.org/officeDocument/2006/relationships/hyperlink" Target="https://transparencia.senac.gov.py/portal" TargetMode="External"/><Relationship Id="rId41" Type="http://schemas.openxmlformats.org/officeDocument/2006/relationships/hyperlink" Target="https://cutt.ly/nLTTm0h" TargetMode="External"/><Relationship Id="rId54" Type="http://schemas.openxmlformats.org/officeDocument/2006/relationships/hyperlink" Target="http://www.transparencia.senac.gov.py/" TargetMode="External"/><Relationship Id="rId62" Type="http://schemas.openxmlformats.org/officeDocument/2006/relationships/hyperlink" Target="http://www.transparencia.senac.gov.py/" TargetMode="External"/><Relationship Id="rId70" Type="http://schemas.openxmlformats.org/officeDocument/2006/relationships/hyperlink" Target="https://www.jem.gov.py/el-jem-se-destaca-en-el-cumplimiento-de-la-ley-de-acceso-a-la-informacion-publica/" TargetMode="External"/><Relationship Id="rId75" Type="http://schemas.openxmlformats.org/officeDocument/2006/relationships/hyperlink" Target="https://www.jem.gov.py/reunion-de-trabajo-interinstitucional/" TargetMode="External"/><Relationship Id="rId83" Type="http://schemas.openxmlformats.org/officeDocument/2006/relationships/hyperlink" Target="https://twitter.com/Jem_py/status/1522280537997688833?s=20&amp;t=O7lvvj3VYWInmZc-v-aWfA" TargetMode="External"/><Relationship Id="rId88" Type="http://schemas.openxmlformats.org/officeDocument/2006/relationships/hyperlink" Target="https://www.facebook.com/100064749094523/posts/pfbid09Cv7Bs2Zz7PY1SaEyCfznhtSTGAzSvFsSwnt2uSGgbF12Bn6jX7LR7rMqRfXmAWhl/" TargetMode="External"/><Relationship Id="rId91" Type="http://schemas.openxmlformats.org/officeDocument/2006/relationships/hyperlink" Target="https://m.facebook.com/story.php?story_fbid=pfbid02oeSTg73RDUVpZbEbrT2VULLjdH4aknQFon4kTLMV2r547whZmPqB4HnCvX4jtSmql&amp;id=100064749094523" TargetMode="External"/><Relationship Id="rId96" Type="http://schemas.openxmlformats.org/officeDocument/2006/relationships/hyperlink" Target="https://www.instagram.com/p/CeCEqGgJrne/?utm_source=ig_web_copy_link" TargetMode="External"/><Relationship Id="rId111" Type="http://schemas.openxmlformats.org/officeDocument/2006/relationships/hyperlink" Target="https://twitter.com/Jem_py/status/1559570714683908099?s=20&amp;t=7vt0fuQ7mLH2pncqFIZHHA" TargetMode="External"/><Relationship Id="rId132" Type="http://schemas.openxmlformats.org/officeDocument/2006/relationships/hyperlink" Target="https://www.instagram.com/p/CmaCy0-LX7t/" TargetMode="External"/><Relationship Id="rId140" Type="http://schemas.openxmlformats.org/officeDocument/2006/relationships/hyperlink" Target="https://twitter.com/Jem_py/status/1605340578967093248" TargetMode="External"/><Relationship Id="rId145" Type="http://schemas.openxmlformats.org/officeDocument/2006/relationships/hyperlink" Target="https://www.facebook.com/photo.php?fbid=518712113630421&amp;set=pb.100064749094523.-2207520000.&amp;type=3" TargetMode="External"/><Relationship Id="rId153" Type="http://schemas.openxmlformats.org/officeDocument/2006/relationships/hyperlink" Target="https://www.sfp.gov.py/sfp/archivos/documentos/100_Febrero_2022_saxo8hnb.pdf" TargetMode="External"/><Relationship Id="rId161" Type="http://schemas.openxmlformats.org/officeDocument/2006/relationships/vmlDrawing" Target="../drawings/vmlDrawing1.vml"/><Relationship Id="rId1" Type="http://schemas.openxmlformats.org/officeDocument/2006/relationships/hyperlink" Target="https://www.jem.gov.py/wp-content/uploads/2022/03/Resolucion-Rendicion-de-Cuentas-al-Ciudadano.pdf" TargetMode="External"/><Relationship Id="rId6" Type="http://schemas.openxmlformats.org/officeDocument/2006/relationships/hyperlink" Target="https://transparencia.senac.gov.py/portal" TargetMode="External"/><Relationship Id="rId15" Type="http://schemas.openxmlformats.org/officeDocument/2006/relationships/hyperlink" Target="https://cutt.ly/gBcm3Xj" TargetMode="External"/><Relationship Id="rId23" Type="http://schemas.openxmlformats.org/officeDocument/2006/relationships/hyperlink" Target="https://transparencia.senac.gov.py/portal" TargetMode="External"/><Relationship Id="rId28" Type="http://schemas.openxmlformats.org/officeDocument/2006/relationships/hyperlink" Target="https://cutt.ly/HLQVvOD" TargetMode="External"/><Relationship Id="rId36" Type="http://schemas.openxmlformats.org/officeDocument/2006/relationships/hyperlink" Target="https://www.jem.gov.py/wp-content/uploads/2022/04/3-INFORME-D.A-N%C2%B0-03-2022-INFORME-SOBRE-COMPRAS-REALIZADAS-POR-EL-JEM-CORRESPONDIENTE-AL-MES-DE-DICIEMBRE-2021.pdf" TargetMode="External"/><Relationship Id="rId49" Type="http://schemas.openxmlformats.org/officeDocument/2006/relationships/hyperlink" Target="https://www.jem.gov.py/h-1-informes-de-auditoria-interna/" TargetMode="External"/><Relationship Id="rId57" Type="http://schemas.openxmlformats.org/officeDocument/2006/relationships/hyperlink" Target="http://www.transparencia.senac.gov.py/" TargetMode="External"/><Relationship Id="rId106" Type="http://schemas.openxmlformats.org/officeDocument/2006/relationships/hyperlink" Target="https://www.instagram.com/p/CiiSImQLZA3/?utm_source=ig_web_copy_link" TargetMode="External"/><Relationship Id="rId114" Type="http://schemas.openxmlformats.org/officeDocument/2006/relationships/hyperlink" Target="https://twitter.com/Jem_py/status/1570462574432628738?s=20&amp;t=7vt0fuQ7mLH2pncqFIZHHA" TargetMode="External"/><Relationship Id="rId119" Type="http://schemas.openxmlformats.org/officeDocument/2006/relationships/hyperlink" Target="https://www.facebook.com/photo.php?fbid=421921153309518&amp;set=pb.100064749094523.-2207520000..&amp;type=3" TargetMode="External"/><Relationship Id="rId127" Type="http://schemas.openxmlformats.org/officeDocument/2006/relationships/hyperlink" Target="https://www.instagram.com/p/CkGjwIYAaJo/" TargetMode="External"/><Relationship Id="rId10" Type="http://schemas.openxmlformats.org/officeDocument/2006/relationships/hyperlink" Target="https://www.un.org/sustainabledevelopment/es/peace-justice/" TargetMode="External"/><Relationship Id="rId31" Type="http://schemas.openxmlformats.org/officeDocument/2006/relationships/hyperlink" Target="https://www.jem.gov.py/wp-content/uploads/2022/04/ANEXO-Resolucion-JEM-DGG-SG-N%C2%B0100-09.02.2022-Aprobacin-del-Manual-de-Organizacion-de-Funciones-y-Perfiles_compressed.pdf" TargetMode="External"/><Relationship Id="rId44" Type="http://schemas.openxmlformats.org/officeDocument/2006/relationships/hyperlink" Target="https://cutt.ly/5LTUaWO" TargetMode="External"/><Relationship Id="rId52" Type="http://schemas.openxmlformats.org/officeDocument/2006/relationships/hyperlink" Target="http://www.transparencia.senac.gov.py/" TargetMode="External"/><Relationship Id="rId60" Type="http://schemas.openxmlformats.org/officeDocument/2006/relationships/hyperlink" Target="http://www.transparencia.senac.gov.py/" TargetMode="External"/><Relationship Id="rId65" Type="http://schemas.openxmlformats.org/officeDocument/2006/relationships/hyperlink" Target="http://www.transparencia.senac.gov.py/" TargetMode="External"/><Relationship Id="rId73" Type="http://schemas.openxmlformats.org/officeDocument/2006/relationships/hyperlink" Target="https://www.jem.gov.py/el-jem-cumple-100-con-la-ley-de-transparencia-marzo-2022/" TargetMode="External"/><Relationship Id="rId78" Type="http://schemas.openxmlformats.org/officeDocument/2006/relationships/hyperlink" Target="https://twitter.com/Jem_py/status/1540348105996046336?s=20&amp;t=O7lvvj3VYWInmZc-v-aWfA" TargetMode="External"/><Relationship Id="rId81" Type="http://schemas.openxmlformats.org/officeDocument/2006/relationships/hyperlink" Target="https://twitter.com/Jem_py/status/1529901235213590528?s=20&amp;t=O7lvvj3VYWInmZc-v-aWfA" TargetMode="External"/><Relationship Id="rId86" Type="http://schemas.openxmlformats.org/officeDocument/2006/relationships/hyperlink" Target="https://m.facebook.com/story.php?story_fbid=pfbid02j2z1kY4FoRN3hdZKNt1pLFV1q6cYFSK8FtuWSvbvXwP89rbHtkHJMmsAq1H4ep9Vl&amp;id=100064749094523" TargetMode="External"/><Relationship Id="rId94" Type="http://schemas.openxmlformats.org/officeDocument/2006/relationships/hyperlink" Target="https://www.instagram.com/p/Cd-5XPKgx72/?utm_source=ig_web_copy_link" TargetMode="External"/><Relationship Id="rId99" Type="http://schemas.openxmlformats.org/officeDocument/2006/relationships/hyperlink" Target="https://www.instagram.com/p/CfZl84SuHiV/?utm_source=ig_web_copy_link" TargetMode="External"/><Relationship Id="rId101" Type="http://schemas.openxmlformats.org/officeDocument/2006/relationships/hyperlink" Target="https://www.instagram.com/p/CgUcKQ3gbOW/?utm_source=ig_web_copy_link" TargetMode="External"/><Relationship Id="rId122" Type="http://schemas.openxmlformats.org/officeDocument/2006/relationships/hyperlink" Target="https://www.facebook.com/photo.php?fbid=448975677270732&amp;set=pb.100064749094523.-2207520000..&amp;type=3" TargetMode="External"/><Relationship Id="rId130" Type="http://schemas.openxmlformats.org/officeDocument/2006/relationships/hyperlink" Target="https://www.instagram.com/p/CmEavKxgofY/" TargetMode="External"/><Relationship Id="rId135" Type="http://schemas.openxmlformats.org/officeDocument/2006/relationships/hyperlink" Target="https://twitter.com/Jem_py/status/1592173745971826689" TargetMode="External"/><Relationship Id="rId143" Type="http://schemas.openxmlformats.org/officeDocument/2006/relationships/hyperlink" Target="https://www.facebook.com/photo.php?fbid=491177029717263&amp;set=pb.100064749094523.-2207520000.&amp;type=3" TargetMode="External"/><Relationship Id="rId148" Type="http://schemas.openxmlformats.org/officeDocument/2006/relationships/hyperlink" Target="https://www.jem.gov.py/el-jem-cumple-100-con-la-ley-de-transparencia-activa-2/" TargetMode="External"/><Relationship Id="rId151" Type="http://schemas.openxmlformats.org/officeDocument/2006/relationships/hyperlink" Target="https://www.jem.gov.py/informe-sobre-cumplimiento-de-la-ley-5189-14-septiembre-2022/" TargetMode="External"/><Relationship Id="rId156" Type="http://schemas.openxmlformats.org/officeDocument/2006/relationships/hyperlink" Target="https://www.sfp.gov.py/sfp/archivos/documentos/100_Agosto_2022_iw8gznn4.pdf" TargetMode="External"/><Relationship Id="rId4" Type="http://schemas.openxmlformats.org/officeDocument/2006/relationships/hyperlink" Target="https://www.jem.gov.py/wp-content/uploads/2022/04/RESOLUCION-No-80-2022.pdf" TargetMode="External"/><Relationship Id="rId9" Type="http://schemas.openxmlformats.org/officeDocument/2006/relationships/hyperlink" Target="http://www.jem.gov.py/" TargetMode="External"/><Relationship Id="rId13" Type="http://schemas.openxmlformats.org/officeDocument/2006/relationships/hyperlink" Target="https://cutt.ly/NBcnC1w" TargetMode="External"/><Relationship Id="rId18" Type="http://schemas.openxmlformats.org/officeDocument/2006/relationships/hyperlink" Target="https://www.jem.gov.py/h-1-informes-de-auditoria-interna/" TargetMode="External"/><Relationship Id="rId39" Type="http://schemas.openxmlformats.org/officeDocument/2006/relationships/hyperlink" Target="http://www.denuncias.gov.py/" TargetMode="External"/><Relationship Id="rId109" Type="http://schemas.openxmlformats.org/officeDocument/2006/relationships/hyperlink" Target="https://twitter.com/Jem_py/status/1550499894879715330?s=20&amp;t=7vt0fuQ7mLH2pncqFIZHHA" TargetMode="External"/><Relationship Id="rId34" Type="http://schemas.openxmlformats.org/officeDocument/2006/relationships/hyperlink" Target="https://www.jem.gov.py/wp-content/uploads/2022/04/1-INFORME-D.A-N%C2%B0-01-2022-INFORME-SOBRE-COMPRAS-REALIZADAS-MES-NOVIEMBRE-20211.pdf" TargetMode="External"/><Relationship Id="rId50" Type="http://schemas.openxmlformats.org/officeDocument/2006/relationships/hyperlink" Target="https://www.jem.gov.py/h-1-informes-de-auditoria-interna/" TargetMode="External"/><Relationship Id="rId55" Type="http://schemas.openxmlformats.org/officeDocument/2006/relationships/hyperlink" Target="http://www.transparencia.senac.gov.py/" TargetMode="External"/><Relationship Id="rId76" Type="http://schemas.openxmlformats.org/officeDocument/2006/relationships/hyperlink" Target="https://www.jem.gov.py/%f0%9d%90%84%f0%9d%90%a5-%f0%9d%90%89%f0%9d%90%84%f0%9d%90%8c-%f0%9d%90%ab%f0%9d%90%9e%f0%9d%90%9c%f0%9d%90%a2%f0%9d%90%9b%f0%9d%90%9e-%f0%9d%90%a6a%f0%9d%90%b1%f0%9d%90%a2%f0%9d%90%a6%f0%9d%90%9a/" TargetMode="External"/><Relationship Id="rId97" Type="http://schemas.openxmlformats.org/officeDocument/2006/relationships/hyperlink" Target="https://www.instagram.com/p/CfMTpoEg3HY/?utm_source=ig_web_copy_link" TargetMode="External"/><Relationship Id="rId104" Type="http://schemas.openxmlformats.org/officeDocument/2006/relationships/hyperlink" Target="https://www.instagram.com/p/Chp8pTiOxps/?utm_source=ig_web_copy_link" TargetMode="External"/><Relationship Id="rId120" Type="http://schemas.openxmlformats.org/officeDocument/2006/relationships/hyperlink" Target="https://www.facebook.com/photo.php?fbid=437360031765630&amp;set=pb.100064749094523.-2207520000..&amp;type=3" TargetMode="External"/><Relationship Id="rId125" Type="http://schemas.openxmlformats.org/officeDocument/2006/relationships/hyperlink" Target="https://www.facebook.com/photo.php?fbid=473977431437223&amp;set=pb.100064749094523.-2207520000..&amp;type=3" TargetMode="External"/><Relationship Id="rId141" Type="http://schemas.openxmlformats.org/officeDocument/2006/relationships/hyperlink" Target="https://www.facebook.com/photo.php?fbid=473977431437223&amp;set=pb.100064749094523.-2207520000.&amp;type=3" TargetMode="External"/><Relationship Id="rId146" Type="http://schemas.openxmlformats.org/officeDocument/2006/relationships/hyperlink" Target="https://www.facebook.com/photo.php?fbid=537088958459403&amp;set=pb.100064749094523.-2207520000.&amp;type=3" TargetMode="External"/><Relationship Id="rId7" Type="http://schemas.openxmlformats.org/officeDocument/2006/relationships/hyperlink" Target="https://transparencia.senac.gov.py/portal" TargetMode="External"/><Relationship Id="rId71" Type="http://schemas.openxmlformats.org/officeDocument/2006/relationships/hyperlink" Target="https://www.jem.gov.py/informe-de-la-secretaria-de-la-funcion-publica-febrero-2022/" TargetMode="External"/><Relationship Id="rId92" Type="http://schemas.openxmlformats.org/officeDocument/2006/relationships/hyperlink" Target="https://www.instagram.com/p/CcyG1P0r8yZ/?utm_source=ig_web_copy_link" TargetMode="External"/><Relationship Id="rId162" Type="http://schemas.openxmlformats.org/officeDocument/2006/relationships/comments" Target="../comments1.xml"/><Relationship Id="rId2" Type="http://schemas.openxmlformats.org/officeDocument/2006/relationships/hyperlink" Target="https://www.jem.gov.py/wp-content/uploads/2022/03/Resolucion-No-227.pdf" TargetMode="External"/><Relationship Id="rId29" Type="http://schemas.openxmlformats.org/officeDocument/2006/relationships/hyperlink" Target="https://cutt.ly/GBcEf9R" TargetMode="External"/><Relationship Id="rId24" Type="http://schemas.openxmlformats.org/officeDocument/2006/relationships/hyperlink" Target="https://transparencia.senac.gov.py/portal" TargetMode="External"/><Relationship Id="rId40" Type="http://schemas.openxmlformats.org/officeDocument/2006/relationships/hyperlink" Target="http://www.denuncias.gov.py/" TargetMode="External"/><Relationship Id="rId45" Type="http://schemas.openxmlformats.org/officeDocument/2006/relationships/hyperlink" Target="https://cutt.ly/KLTIoVd" TargetMode="External"/><Relationship Id="rId66" Type="http://schemas.openxmlformats.org/officeDocument/2006/relationships/hyperlink" Target="http://www.transparencia.senac.gov.py/" TargetMode="External"/><Relationship Id="rId87" Type="http://schemas.openxmlformats.org/officeDocument/2006/relationships/hyperlink" Target="https://www.facebook.com/100064749094523/posts/pfbid033MGeHtN43q567ivMzxqHQvhLQb3Fvb1utMnoRvSLduju8VYw4tY2FCXbGmRA2ettl/" TargetMode="External"/><Relationship Id="rId110" Type="http://schemas.openxmlformats.org/officeDocument/2006/relationships/hyperlink" Target="https://twitter.com/Jem_py/status/1551610754884845569?s=20&amp;t=7vt0fuQ7mLH2pncqFIZHHA" TargetMode="External"/><Relationship Id="rId115" Type="http://schemas.openxmlformats.org/officeDocument/2006/relationships/hyperlink" Target="https://twitter.com/Jem_py/status/1573321030596280321?s=20&amp;t=7vt0fuQ7mLH2pncqFIZHHA" TargetMode="External"/><Relationship Id="rId131" Type="http://schemas.openxmlformats.org/officeDocument/2006/relationships/hyperlink" Target="https://www.instagram.com/p/CmY9DOMAH8t/" TargetMode="External"/><Relationship Id="rId136" Type="http://schemas.openxmlformats.org/officeDocument/2006/relationships/hyperlink" Target="https://twitter.com/Jem_py/status/1597256029452267520" TargetMode="External"/><Relationship Id="rId157" Type="http://schemas.openxmlformats.org/officeDocument/2006/relationships/hyperlink" Target="https://www.sfp.gov.py/sfp/archivos/documentos/Informe_Septiembre_2022_riyct4cp.pdf" TargetMode="External"/><Relationship Id="rId61" Type="http://schemas.openxmlformats.org/officeDocument/2006/relationships/hyperlink" Target="http://www.transparencia.senac.gov.py/" TargetMode="External"/><Relationship Id="rId82" Type="http://schemas.openxmlformats.org/officeDocument/2006/relationships/hyperlink" Target="https://twitter.com/Jem_py/status/1529556381392588800?s=20&amp;t=O7lvvj3VYWInmZc-v-aWfA" TargetMode="External"/><Relationship Id="rId152" Type="http://schemas.openxmlformats.org/officeDocument/2006/relationships/hyperlink" Target="https://www.sfp.gov.py/sfp/archivos/documentos/100_Enero_2022_8t765xeo.pdf" TargetMode="External"/><Relationship Id="rId19" Type="http://schemas.openxmlformats.org/officeDocument/2006/relationships/hyperlink" Target="https://transparencia.senac.gov.py/portal" TargetMode="External"/><Relationship Id="rId14" Type="http://schemas.openxmlformats.org/officeDocument/2006/relationships/hyperlink" Target="https://cutt.ly/cBcmqsk" TargetMode="External"/><Relationship Id="rId30" Type="http://schemas.openxmlformats.org/officeDocument/2006/relationships/hyperlink" Target="https://cutt.ly/EBcExCI" TargetMode="External"/><Relationship Id="rId35" Type="http://schemas.openxmlformats.org/officeDocument/2006/relationships/hyperlink" Target="https://www.jem.gov.py/wp-content/uploads/2022/04/2-INFORME-D.A-N%C2%B0-02-2022-INFORME-DE-COMPRAS-REALIZADAS-POR-EL-JEM-CORRESPONDIENTE-AL-MES-DE-DICIEMBRE-2021.pdf" TargetMode="External"/><Relationship Id="rId56" Type="http://schemas.openxmlformats.org/officeDocument/2006/relationships/hyperlink" Target="http://www.transparencia.senac.gov.py/" TargetMode="External"/><Relationship Id="rId77" Type="http://schemas.openxmlformats.org/officeDocument/2006/relationships/hyperlink" Target="https://www.jem.gov.py/cumplimiento-de-transparencia-activa/" TargetMode="External"/><Relationship Id="rId100" Type="http://schemas.openxmlformats.org/officeDocument/2006/relationships/hyperlink" Target="https://www.instagram.com/p/CgPufaNAb1N/?utm_source=ig_web_copy_link" TargetMode="External"/><Relationship Id="rId105" Type="http://schemas.openxmlformats.org/officeDocument/2006/relationships/hyperlink" Target="https://www.instagram.com/p/CiAuaqpAEz0/?utm_source=ig_web_copy_link" TargetMode="External"/><Relationship Id="rId126" Type="http://schemas.openxmlformats.org/officeDocument/2006/relationships/hyperlink" Target="https://www.instagram.com/p/CjTBRldL3QS/" TargetMode="External"/><Relationship Id="rId147" Type="http://schemas.openxmlformats.org/officeDocument/2006/relationships/hyperlink" Target="https://www.facebook.com/photo.php?fbid=537174905117475&amp;set=pb.100064749094523.-2207520000.&amp;type=3" TargetMode="External"/><Relationship Id="rId8" Type="http://schemas.openxmlformats.org/officeDocument/2006/relationships/hyperlink" Target="https://transparencia.senac.gov.py/portal" TargetMode="External"/><Relationship Id="rId51" Type="http://schemas.openxmlformats.org/officeDocument/2006/relationships/hyperlink" Target="https://www.jem.gov.py/h-1-informes-de-auditoria-interna/" TargetMode="External"/><Relationship Id="rId72" Type="http://schemas.openxmlformats.org/officeDocument/2006/relationships/hyperlink" Target="https://www.jem.gov.py/informe-de-la-secretaria-de-la-funcion-publica-febrero-2022/" TargetMode="External"/><Relationship Id="rId93" Type="http://schemas.openxmlformats.org/officeDocument/2006/relationships/hyperlink" Target="https://www.instagram.com/p/Cc09GoJuN_j/?utm_source=ig_web_copy_link" TargetMode="External"/><Relationship Id="rId98" Type="http://schemas.openxmlformats.org/officeDocument/2006/relationships/hyperlink" Target="https://www.instagram.com/p/CfMhn4urKcM/?utm_source=ig_web_copy_link" TargetMode="External"/><Relationship Id="rId121" Type="http://schemas.openxmlformats.org/officeDocument/2006/relationships/hyperlink" Target="https://www.facebook.com/photo.php?fbid=442782014556765&amp;set=pb.100064749094523.-2207520000..&amp;type=3" TargetMode="External"/><Relationship Id="rId142" Type="http://schemas.openxmlformats.org/officeDocument/2006/relationships/hyperlink" Target="https://www.facebook.com/photo.php?fbid=482763930558573&amp;set=pb.100064749094523.-2207520000.&amp;type=3" TargetMode="External"/><Relationship Id="rId3" Type="http://schemas.openxmlformats.org/officeDocument/2006/relationships/hyperlink" Target="https://www.jem.gov.py/wp-content/uploads/2022/03/Resolucion-No-227.pdf" TargetMode="External"/><Relationship Id="rId25" Type="http://schemas.openxmlformats.org/officeDocument/2006/relationships/hyperlink" Target="https://transparencia.senac.gov.py/portal" TargetMode="External"/><Relationship Id="rId46" Type="http://schemas.openxmlformats.org/officeDocument/2006/relationships/hyperlink" Target="https://www.jem.gov.py/h-1-informes-de-auditoria-interna/" TargetMode="External"/><Relationship Id="rId67" Type="http://schemas.openxmlformats.org/officeDocument/2006/relationships/hyperlink" Target="http://www.transparencia.senac.gov.py/" TargetMode="External"/><Relationship Id="rId116" Type="http://schemas.openxmlformats.org/officeDocument/2006/relationships/hyperlink" Target="https://twitter.com/Jem_py/status/1577324423874502657?s=20&amp;t=7vt0fuQ7mLH2pncqFIZHHA" TargetMode="External"/><Relationship Id="rId137" Type="http://schemas.openxmlformats.org/officeDocument/2006/relationships/hyperlink" Target="https://twitter.com/Jem_py/status/1602290023423934467" TargetMode="External"/><Relationship Id="rId158" Type="http://schemas.openxmlformats.org/officeDocument/2006/relationships/hyperlink" Target="https://www.sfp.gov.py/sfp/archivos/documentos/100_Octubre_2022_n56o6wqk.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743"/>
  <sheetViews>
    <sheetView tabSelected="1" view="pageLayout" topLeftCell="C1" zoomScaleNormal="100" workbookViewId="0">
      <selection activeCell="J11" sqref="J11"/>
    </sheetView>
  </sheetViews>
  <sheetFormatPr baseColWidth="10" defaultRowHeight="15"/>
  <cols>
    <col min="1" max="1" width="2.5703125" customWidth="1"/>
    <col min="2" max="2" width="13" customWidth="1"/>
    <col min="3" max="3" width="16.7109375" customWidth="1"/>
    <col min="4" max="4" width="18" customWidth="1"/>
    <col min="5" max="5" width="17" customWidth="1"/>
    <col min="6" max="6" width="16.140625" customWidth="1"/>
    <col min="7" max="7" width="22.42578125" customWidth="1"/>
    <col min="8" max="8" width="23.140625" customWidth="1"/>
    <col min="9" max="9" width="9.140625" customWidth="1"/>
    <col min="10" max="10" width="8.42578125" customWidth="1"/>
  </cols>
  <sheetData>
    <row r="2" spans="2:9">
      <c r="B2" s="321" t="s">
        <v>321</v>
      </c>
      <c r="C2" s="321"/>
      <c r="D2" s="321"/>
      <c r="E2" s="321"/>
      <c r="F2" s="321"/>
      <c r="G2" s="321"/>
      <c r="H2" s="321"/>
      <c r="I2" s="321"/>
    </row>
    <row r="3" spans="2:9">
      <c r="B3" s="321"/>
      <c r="C3" s="321"/>
      <c r="D3" s="321"/>
      <c r="E3" s="321"/>
      <c r="F3" s="321"/>
      <c r="G3" s="321"/>
      <c r="H3" s="321"/>
      <c r="I3" s="321"/>
    </row>
    <row r="5" spans="2:9" ht="23.25">
      <c r="B5" s="426" t="s">
        <v>180</v>
      </c>
      <c r="C5" s="426"/>
      <c r="D5" s="426"/>
      <c r="E5" s="426"/>
      <c r="F5" s="426"/>
      <c r="G5" s="426"/>
      <c r="H5" s="427"/>
      <c r="I5" s="25"/>
    </row>
    <row r="6" spans="2:9" ht="19.5" customHeight="1">
      <c r="B6" s="426"/>
      <c r="C6" s="426"/>
      <c r="D6" s="426"/>
      <c r="E6" s="426"/>
      <c r="F6" s="426"/>
      <c r="G6" s="426"/>
      <c r="H6" s="427"/>
      <c r="I6" s="26"/>
    </row>
    <row r="7" spans="2:9" ht="18.75">
      <c r="B7" s="428" t="s">
        <v>0</v>
      </c>
      <c r="C7" s="428"/>
      <c r="D7" s="428"/>
      <c r="E7" s="428"/>
      <c r="F7" s="428"/>
      <c r="G7" s="428"/>
      <c r="H7" s="429"/>
      <c r="I7" s="27"/>
    </row>
    <row r="8" spans="2:9" ht="18.75">
      <c r="B8" s="52" t="s">
        <v>1</v>
      </c>
      <c r="C8" s="53" t="s">
        <v>83</v>
      </c>
      <c r="D8" s="54"/>
      <c r="E8" s="54"/>
      <c r="F8" s="54"/>
      <c r="G8" s="54"/>
      <c r="H8" s="55"/>
      <c r="I8" s="27"/>
    </row>
    <row r="9" spans="2:9" ht="18.75">
      <c r="B9" s="52" t="s">
        <v>226</v>
      </c>
      <c r="C9" s="53"/>
      <c r="D9" s="54"/>
      <c r="E9" s="54"/>
      <c r="F9" s="54"/>
      <c r="G9" s="54"/>
      <c r="H9" s="55"/>
      <c r="I9" s="27"/>
    </row>
    <row r="10" spans="2:9" ht="18.75">
      <c r="B10" s="430" t="s">
        <v>2</v>
      </c>
      <c r="C10" s="430"/>
      <c r="D10" s="430"/>
      <c r="E10" s="430"/>
      <c r="F10" s="430"/>
      <c r="G10" s="430"/>
      <c r="H10" s="431"/>
      <c r="I10" s="27"/>
    </row>
    <row r="11" spans="2:9" ht="15" customHeight="1">
      <c r="B11" s="414" t="s">
        <v>572</v>
      </c>
      <c r="C11" s="415"/>
      <c r="D11" s="415"/>
      <c r="E11" s="415"/>
      <c r="F11" s="415"/>
      <c r="G11" s="415"/>
      <c r="H11" s="416"/>
      <c r="I11" s="28"/>
    </row>
    <row r="12" spans="2:9" ht="15" customHeight="1">
      <c r="B12" s="417"/>
      <c r="C12" s="418"/>
      <c r="D12" s="418"/>
      <c r="E12" s="418"/>
      <c r="F12" s="418"/>
      <c r="G12" s="418"/>
      <c r="H12" s="419"/>
      <c r="I12" s="28"/>
    </row>
    <row r="13" spans="2:9" ht="15" customHeight="1">
      <c r="B13" s="417"/>
      <c r="C13" s="418"/>
      <c r="D13" s="418"/>
      <c r="E13" s="418"/>
      <c r="F13" s="418"/>
      <c r="G13" s="418"/>
      <c r="H13" s="419"/>
      <c r="I13" s="28"/>
    </row>
    <row r="14" spans="2:9" ht="15" customHeight="1">
      <c r="B14" s="417"/>
      <c r="C14" s="418"/>
      <c r="D14" s="418"/>
      <c r="E14" s="418"/>
      <c r="F14" s="418"/>
      <c r="G14" s="418"/>
      <c r="H14" s="419"/>
      <c r="I14" s="28"/>
    </row>
    <row r="15" spans="2:9" ht="15" customHeight="1">
      <c r="B15" s="417"/>
      <c r="C15" s="418"/>
      <c r="D15" s="418"/>
      <c r="E15" s="418"/>
      <c r="F15" s="418"/>
      <c r="G15" s="418"/>
      <c r="H15" s="419"/>
      <c r="I15" s="28"/>
    </row>
    <row r="16" spans="2:9" ht="15" customHeight="1">
      <c r="B16" s="420"/>
      <c r="C16" s="421"/>
      <c r="D16" s="421"/>
      <c r="E16" s="421"/>
      <c r="F16" s="421"/>
      <c r="G16" s="421"/>
      <c r="H16" s="422"/>
      <c r="I16" s="28"/>
    </row>
    <row r="17" spans="2:9" ht="18.75">
      <c r="B17" s="432" t="s">
        <v>3</v>
      </c>
      <c r="C17" s="432"/>
      <c r="D17" s="432"/>
      <c r="E17" s="432"/>
      <c r="F17" s="432"/>
      <c r="G17" s="432"/>
      <c r="H17" s="433"/>
      <c r="I17" s="27"/>
    </row>
    <row r="18" spans="2:9" ht="15" customHeight="1">
      <c r="B18" s="414" t="s">
        <v>84</v>
      </c>
      <c r="C18" s="415"/>
      <c r="D18" s="415"/>
      <c r="E18" s="415"/>
      <c r="F18" s="415"/>
      <c r="G18" s="415"/>
      <c r="H18" s="416"/>
      <c r="I18" s="28"/>
    </row>
    <row r="19" spans="2:9" ht="15" customHeight="1">
      <c r="B19" s="417"/>
      <c r="C19" s="418"/>
      <c r="D19" s="418"/>
      <c r="E19" s="418"/>
      <c r="F19" s="418"/>
      <c r="G19" s="418"/>
      <c r="H19" s="419"/>
      <c r="I19" s="28"/>
    </row>
    <row r="20" spans="2:9" ht="15" customHeight="1">
      <c r="B20" s="417"/>
      <c r="C20" s="418"/>
      <c r="D20" s="418"/>
      <c r="E20" s="418"/>
      <c r="F20" s="418"/>
      <c r="G20" s="418"/>
      <c r="H20" s="419"/>
      <c r="I20" s="28"/>
    </row>
    <row r="21" spans="2:9" ht="15" customHeight="1">
      <c r="B21" s="417"/>
      <c r="C21" s="418"/>
      <c r="D21" s="418"/>
      <c r="E21" s="418"/>
      <c r="F21" s="418"/>
      <c r="G21" s="418"/>
      <c r="H21" s="419"/>
      <c r="I21" s="28"/>
    </row>
    <row r="22" spans="2:9" ht="15" customHeight="1">
      <c r="B22" s="417"/>
      <c r="C22" s="418"/>
      <c r="D22" s="418"/>
      <c r="E22" s="418"/>
      <c r="F22" s="418"/>
      <c r="G22" s="418"/>
      <c r="H22" s="419"/>
      <c r="I22" s="28"/>
    </row>
    <row r="23" spans="2:9" ht="15" customHeight="1">
      <c r="B23" s="420"/>
      <c r="C23" s="421"/>
      <c r="D23" s="421"/>
      <c r="E23" s="421"/>
      <c r="F23" s="421"/>
      <c r="G23" s="421"/>
      <c r="H23" s="422"/>
      <c r="I23" s="28"/>
    </row>
    <row r="24" spans="2:9" ht="15" customHeight="1">
      <c r="B24" s="51"/>
      <c r="C24" s="51"/>
      <c r="D24" s="51"/>
      <c r="E24" s="51"/>
      <c r="F24" s="51"/>
      <c r="G24" s="51"/>
      <c r="H24" s="51"/>
      <c r="I24" s="28"/>
    </row>
    <row r="25" spans="2:9" s="1" customFormat="1" ht="18.75">
      <c r="B25" s="434" t="s">
        <v>69</v>
      </c>
      <c r="C25" s="434"/>
      <c r="D25" s="434"/>
      <c r="E25" s="434"/>
      <c r="F25" s="434"/>
      <c r="G25" s="434"/>
      <c r="H25" s="435"/>
      <c r="I25" s="29"/>
    </row>
    <row r="26" spans="2:9" s="1" customFormat="1" ht="36" customHeight="1">
      <c r="B26" s="436" t="s">
        <v>85</v>
      </c>
      <c r="C26" s="437"/>
      <c r="D26" s="437"/>
      <c r="E26" s="437"/>
      <c r="F26" s="437"/>
      <c r="G26" s="437"/>
      <c r="H26" s="438"/>
      <c r="I26" s="29"/>
    </row>
    <row r="27" spans="2:9" ht="15.75">
      <c r="B27" s="30" t="s">
        <v>4</v>
      </c>
      <c r="C27" s="423" t="s">
        <v>5</v>
      </c>
      <c r="D27" s="424"/>
      <c r="E27" s="425" t="s">
        <v>6</v>
      </c>
      <c r="F27" s="425"/>
      <c r="G27" s="425" t="s">
        <v>7</v>
      </c>
      <c r="H27" s="425"/>
      <c r="I27" s="8"/>
    </row>
    <row r="28" spans="2:9" ht="15.75">
      <c r="B28" s="21">
        <v>1</v>
      </c>
      <c r="C28" s="403" t="s">
        <v>148</v>
      </c>
      <c r="D28" s="403"/>
      <c r="E28" s="304" t="s">
        <v>86</v>
      </c>
      <c r="F28" s="304"/>
      <c r="G28" s="308" t="s">
        <v>87</v>
      </c>
      <c r="H28" s="309"/>
      <c r="I28" s="4"/>
    </row>
    <row r="29" spans="2:9" ht="15.75">
      <c r="B29" s="21">
        <v>2</v>
      </c>
      <c r="C29" s="403" t="s">
        <v>148</v>
      </c>
      <c r="D29" s="403"/>
      <c r="E29" s="304" t="s">
        <v>88</v>
      </c>
      <c r="F29" s="304"/>
      <c r="G29" s="308" t="s">
        <v>89</v>
      </c>
      <c r="H29" s="309"/>
      <c r="I29" s="4"/>
    </row>
    <row r="30" spans="2:9" ht="15.75">
      <c r="B30" s="21">
        <v>3</v>
      </c>
      <c r="C30" s="403" t="s">
        <v>148</v>
      </c>
      <c r="D30" s="403"/>
      <c r="E30" s="304" t="s">
        <v>90</v>
      </c>
      <c r="F30" s="304"/>
      <c r="G30" s="308" t="s">
        <v>93</v>
      </c>
      <c r="H30" s="309"/>
      <c r="I30" s="4"/>
    </row>
    <row r="31" spans="2:9" ht="15.75">
      <c r="B31" s="21">
        <v>4</v>
      </c>
      <c r="C31" s="403" t="s">
        <v>148</v>
      </c>
      <c r="D31" s="403"/>
      <c r="E31" s="304" t="s">
        <v>91</v>
      </c>
      <c r="F31" s="304"/>
      <c r="G31" s="308" t="s">
        <v>92</v>
      </c>
      <c r="H31" s="309"/>
      <c r="I31" s="4"/>
    </row>
    <row r="32" spans="2:9" ht="15.75">
      <c r="B32" s="21">
        <v>5</v>
      </c>
      <c r="C32" s="403" t="s">
        <v>148</v>
      </c>
      <c r="D32" s="403"/>
      <c r="E32" s="304" t="s">
        <v>94</v>
      </c>
      <c r="F32" s="304"/>
      <c r="G32" s="308" t="s">
        <v>92</v>
      </c>
      <c r="H32" s="309"/>
      <c r="I32" s="4"/>
    </row>
    <row r="33" spans="2:9" ht="15.75">
      <c r="B33" s="21">
        <v>6</v>
      </c>
      <c r="C33" s="403" t="s">
        <v>148</v>
      </c>
      <c r="D33" s="403"/>
      <c r="E33" s="304" t="s">
        <v>95</v>
      </c>
      <c r="F33" s="304"/>
      <c r="G33" s="308" t="s">
        <v>96</v>
      </c>
      <c r="H33" s="309"/>
      <c r="I33" s="4"/>
    </row>
    <row r="34" spans="2:9" ht="15.75">
      <c r="B34" s="21">
        <v>7</v>
      </c>
      <c r="C34" s="403" t="s">
        <v>148</v>
      </c>
      <c r="D34" s="403"/>
      <c r="E34" s="304" t="s">
        <v>97</v>
      </c>
      <c r="F34" s="304"/>
      <c r="G34" s="308" t="s">
        <v>98</v>
      </c>
      <c r="H34" s="309"/>
      <c r="I34" s="4"/>
    </row>
    <row r="35" spans="2:9" ht="15.75">
      <c r="B35" s="21">
        <v>8</v>
      </c>
      <c r="C35" s="403" t="s">
        <v>148</v>
      </c>
      <c r="D35" s="403"/>
      <c r="E35" s="304" t="s">
        <v>99</v>
      </c>
      <c r="F35" s="304"/>
      <c r="G35" s="308" t="s">
        <v>100</v>
      </c>
      <c r="H35" s="309"/>
      <c r="I35" s="4"/>
    </row>
    <row r="36" spans="2:9" ht="15.75">
      <c r="B36" s="21">
        <v>9</v>
      </c>
      <c r="C36" s="403" t="s">
        <v>148</v>
      </c>
      <c r="D36" s="403"/>
      <c r="E36" s="304" t="s">
        <v>101</v>
      </c>
      <c r="F36" s="304"/>
      <c r="G36" s="308" t="s">
        <v>100</v>
      </c>
      <c r="H36" s="309"/>
      <c r="I36" s="4"/>
    </row>
    <row r="37" spans="2:9" ht="15.75">
      <c r="B37" s="21">
        <v>10</v>
      </c>
      <c r="C37" s="403" t="s">
        <v>149</v>
      </c>
      <c r="D37" s="403"/>
      <c r="E37" s="304" t="s">
        <v>102</v>
      </c>
      <c r="F37" s="304"/>
      <c r="G37" s="308" t="s">
        <v>150</v>
      </c>
      <c r="H37" s="309"/>
      <c r="I37" s="4"/>
    </row>
    <row r="38" spans="2:9" ht="15.75">
      <c r="B38" s="21">
        <v>11</v>
      </c>
      <c r="C38" s="404" t="s">
        <v>179</v>
      </c>
      <c r="D38" s="405"/>
      <c r="E38" s="304" t="s">
        <v>103</v>
      </c>
      <c r="F38" s="304"/>
      <c r="G38" s="308" t="s">
        <v>92</v>
      </c>
      <c r="H38" s="309"/>
      <c r="I38" s="4"/>
    </row>
    <row r="39" spans="2:9" ht="15.75">
      <c r="B39" s="21">
        <v>12</v>
      </c>
      <c r="C39" s="406" t="s">
        <v>104</v>
      </c>
      <c r="D39" s="406"/>
      <c r="E39" s="304" t="s">
        <v>105</v>
      </c>
      <c r="F39" s="304"/>
      <c r="G39" s="308" t="s">
        <v>98</v>
      </c>
      <c r="H39" s="309"/>
      <c r="I39" s="4"/>
    </row>
    <row r="40" spans="2:9" ht="15.75">
      <c r="B40" s="21">
        <v>13</v>
      </c>
      <c r="C40" s="403" t="s">
        <v>224</v>
      </c>
      <c r="D40" s="403"/>
      <c r="E40" s="304" t="s">
        <v>106</v>
      </c>
      <c r="F40" s="304"/>
      <c r="G40" s="308" t="s">
        <v>98</v>
      </c>
      <c r="H40" s="309"/>
      <c r="I40" s="4"/>
    </row>
    <row r="41" spans="2:9" ht="15.75">
      <c r="B41" s="21">
        <v>14</v>
      </c>
      <c r="C41" s="403" t="s">
        <v>107</v>
      </c>
      <c r="D41" s="403"/>
      <c r="E41" s="304" t="s">
        <v>108</v>
      </c>
      <c r="F41" s="304"/>
      <c r="G41" s="308" t="s">
        <v>98</v>
      </c>
      <c r="H41" s="309"/>
      <c r="I41" s="4"/>
    </row>
    <row r="42" spans="2:9" ht="15.75">
      <c r="B42" s="21">
        <v>15</v>
      </c>
      <c r="C42" s="403" t="s">
        <v>107</v>
      </c>
      <c r="D42" s="403"/>
      <c r="E42" s="304" t="s">
        <v>109</v>
      </c>
      <c r="F42" s="304"/>
      <c r="G42" s="308" t="s">
        <v>92</v>
      </c>
      <c r="H42" s="309"/>
      <c r="I42" s="4"/>
    </row>
    <row r="43" spans="2:9" ht="15.75">
      <c r="B43" s="407" t="s">
        <v>60</v>
      </c>
      <c r="C43" s="407"/>
      <c r="D43" s="407"/>
      <c r="E43" s="407"/>
      <c r="F43" s="303">
        <v>15</v>
      </c>
      <c r="G43" s="303"/>
      <c r="H43" s="303"/>
      <c r="I43" s="4"/>
    </row>
    <row r="44" spans="2:9" ht="15.75" customHeight="1">
      <c r="B44" s="408" t="s">
        <v>62</v>
      </c>
      <c r="C44" s="408"/>
      <c r="D44" s="408"/>
      <c r="E44" s="408"/>
      <c r="F44" s="303">
        <v>8</v>
      </c>
      <c r="G44" s="303"/>
      <c r="H44" s="303"/>
      <c r="I44" s="4"/>
    </row>
    <row r="45" spans="2:9" ht="15.75" customHeight="1">
      <c r="B45" s="408" t="s">
        <v>61</v>
      </c>
      <c r="C45" s="408"/>
      <c r="D45" s="408"/>
      <c r="E45" s="408"/>
      <c r="F45" s="303">
        <v>7</v>
      </c>
      <c r="G45" s="303"/>
      <c r="H45" s="303"/>
      <c r="I45" s="4"/>
    </row>
    <row r="46" spans="2:9" ht="15.75" customHeight="1">
      <c r="B46" s="408" t="s">
        <v>65</v>
      </c>
      <c r="C46" s="408"/>
      <c r="D46" s="408"/>
      <c r="E46" s="408"/>
      <c r="F46" s="303">
        <v>7</v>
      </c>
      <c r="G46" s="303"/>
      <c r="H46" s="303"/>
      <c r="I46" s="4"/>
    </row>
    <row r="47" spans="2:9" ht="15.75" customHeight="1">
      <c r="B47" s="217"/>
      <c r="C47" s="217"/>
      <c r="D47" s="217"/>
      <c r="E47" s="217"/>
      <c r="F47" s="109"/>
      <c r="G47" s="109"/>
      <c r="H47" s="109"/>
      <c r="I47" s="4"/>
    </row>
    <row r="48" spans="2:9" ht="15.75" customHeight="1">
      <c r="B48" s="217"/>
      <c r="C48" s="217"/>
      <c r="D48" s="217"/>
      <c r="E48" s="217"/>
      <c r="F48" s="109"/>
      <c r="G48" s="109"/>
      <c r="H48" s="109"/>
      <c r="I48" s="4"/>
    </row>
    <row r="49" spans="2:9" s="19" customFormat="1" ht="15.75">
      <c r="B49" s="18"/>
      <c r="C49" s="18"/>
      <c r="D49" s="18"/>
      <c r="E49" s="18"/>
      <c r="F49" s="18"/>
      <c r="G49" s="18"/>
      <c r="H49" s="18"/>
      <c r="I49" s="18"/>
    </row>
    <row r="50" spans="2:9" s="19" customFormat="1" ht="15.75">
      <c r="B50" s="18"/>
      <c r="C50" s="18"/>
      <c r="D50" s="18"/>
      <c r="E50" s="18"/>
      <c r="F50" s="18"/>
      <c r="G50" s="18"/>
      <c r="H50" s="18"/>
      <c r="I50" s="18"/>
    </row>
    <row r="51" spans="2:9" ht="18.75">
      <c r="B51" s="443" t="s">
        <v>68</v>
      </c>
      <c r="C51" s="444"/>
      <c r="D51" s="444"/>
      <c r="E51" s="444"/>
      <c r="F51" s="444"/>
      <c r="G51" s="444"/>
      <c r="H51" s="444"/>
      <c r="I51" s="4"/>
    </row>
    <row r="52" spans="2:9" ht="17.25">
      <c r="B52" s="445" t="s">
        <v>8</v>
      </c>
      <c r="C52" s="446"/>
      <c r="D52" s="446"/>
      <c r="E52" s="446"/>
      <c r="F52" s="446"/>
      <c r="G52" s="446"/>
      <c r="H52" s="446"/>
      <c r="I52" s="4"/>
    </row>
    <row r="53" spans="2:9" ht="40.5" customHeight="1">
      <c r="B53" s="439" t="s">
        <v>110</v>
      </c>
      <c r="C53" s="418"/>
      <c r="D53" s="418"/>
      <c r="E53" s="418"/>
      <c r="F53" s="418"/>
      <c r="G53" s="418"/>
      <c r="H53" s="418"/>
      <c r="I53" s="4"/>
    </row>
    <row r="54" spans="2:9" ht="15.75" customHeight="1">
      <c r="B54" s="447" t="s">
        <v>67</v>
      </c>
      <c r="C54" s="447"/>
      <c r="D54" s="447"/>
      <c r="E54" s="447"/>
      <c r="F54" s="447"/>
      <c r="G54" s="447"/>
      <c r="H54" s="447"/>
      <c r="I54" s="4"/>
    </row>
    <row r="55" spans="2:9" ht="26.25" customHeight="1">
      <c r="B55" s="439" t="s">
        <v>111</v>
      </c>
      <c r="C55" s="440"/>
      <c r="D55" s="440"/>
      <c r="E55" s="440"/>
      <c r="F55" s="440"/>
      <c r="G55" s="440"/>
      <c r="H55" s="440"/>
      <c r="I55" s="4"/>
    </row>
    <row r="56" spans="2:9" ht="31.5">
      <c r="B56" s="104" t="s">
        <v>9</v>
      </c>
      <c r="C56" s="441" t="s">
        <v>73</v>
      </c>
      <c r="D56" s="442"/>
      <c r="E56" s="23" t="s">
        <v>10</v>
      </c>
      <c r="F56" s="448" t="s">
        <v>11</v>
      </c>
      <c r="G56" s="449"/>
      <c r="H56" s="31" t="s">
        <v>12</v>
      </c>
      <c r="I56" s="4"/>
    </row>
    <row r="57" spans="2:9" ht="114" customHeight="1">
      <c r="B57" s="11">
        <v>1</v>
      </c>
      <c r="C57" s="395" t="s">
        <v>151</v>
      </c>
      <c r="D57" s="315"/>
      <c r="E57" s="22" t="s">
        <v>112</v>
      </c>
      <c r="F57" s="450" t="s">
        <v>113</v>
      </c>
      <c r="G57" s="451"/>
      <c r="H57" s="96" t="s">
        <v>185</v>
      </c>
      <c r="I57" s="39"/>
    </row>
    <row r="58" spans="2:9" ht="59.25" customHeight="1">
      <c r="B58" s="11">
        <v>2</v>
      </c>
      <c r="C58" s="395" t="s">
        <v>114</v>
      </c>
      <c r="D58" s="315"/>
      <c r="E58" s="10" t="s">
        <v>115</v>
      </c>
      <c r="F58" s="289" t="s">
        <v>116</v>
      </c>
      <c r="G58" s="290"/>
      <c r="H58" s="40" t="s">
        <v>117</v>
      </c>
      <c r="I58" s="4"/>
    </row>
    <row r="59" spans="2:9" ht="59.25" customHeight="1">
      <c r="B59" s="64" t="s">
        <v>161</v>
      </c>
      <c r="C59" s="395" t="s">
        <v>114</v>
      </c>
      <c r="D59" s="315"/>
      <c r="E59" s="62" t="s">
        <v>115</v>
      </c>
      <c r="F59" s="289" t="s">
        <v>162</v>
      </c>
      <c r="G59" s="290"/>
      <c r="H59" s="63" t="s">
        <v>163</v>
      </c>
      <c r="I59" s="4"/>
    </row>
    <row r="60" spans="2:9" ht="69" customHeight="1">
      <c r="B60" s="11">
        <v>3</v>
      </c>
      <c r="C60" s="395" t="s">
        <v>118</v>
      </c>
      <c r="D60" s="315"/>
      <c r="E60" s="62" t="s">
        <v>119</v>
      </c>
      <c r="F60" s="289" t="s">
        <v>164</v>
      </c>
      <c r="G60" s="290"/>
      <c r="H60" s="74" t="s">
        <v>165</v>
      </c>
      <c r="I60" s="4"/>
    </row>
    <row r="61" spans="2:9" ht="63" customHeight="1">
      <c r="B61" s="369" t="s">
        <v>152</v>
      </c>
      <c r="C61" s="369"/>
      <c r="D61" s="369"/>
      <c r="E61" s="369"/>
      <c r="F61" s="369"/>
      <c r="G61" s="369"/>
      <c r="H61" s="369"/>
      <c r="I61" s="4"/>
    </row>
    <row r="62" spans="2:9" s="19" customFormat="1" ht="15.75">
      <c r="B62" s="18"/>
      <c r="C62" s="18"/>
      <c r="D62" s="18"/>
      <c r="E62" s="18"/>
      <c r="F62" s="18"/>
      <c r="G62" s="18"/>
      <c r="H62" s="18"/>
      <c r="I62" s="18"/>
    </row>
    <row r="63" spans="2:9" ht="18.75">
      <c r="B63" s="409" t="s">
        <v>70</v>
      </c>
      <c r="C63" s="409"/>
      <c r="D63" s="409"/>
      <c r="E63" s="409"/>
      <c r="F63" s="409"/>
      <c r="G63" s="409"/>
      <c r="H63" s="409"/>
      <c r="I63" s="4"/>
    </row>
    <row r="64" spans="2:9" ht="17.25">
      <c r="B64" s="410" t="s">
        <v>181</v>
      </c>
      <c r="C64" s="410"/>
      <c r="D64" s="410"/>
      <c r="E64" s="410"/>
      <c r="F64" s="410"/>
      <c r="G64" s="410"/>
      <c r="H64" s="410"/>
      <c r="I64" s="4"/>
    </row>
    <row r="65" spans="2:9" ht="15.75">
      <c r="B65" s="10" t="s">
        <v>13</v>
      </c>
      <c r="C65" s="395" t="s">
        <v>63</v>
      </c>
      <c r="D65" s="314"/>
      <c r="E65" s="315"/>
      <c r="F65" s="462" t="s">
        <v>75</v>
      </c>
      <c r="G65" s="463"/>
      <c r="H65" s="463"/>
      <c r="I65" s="4"/>
    </row>
    <row r="66" spans="2:9" ht="15.75">
      <c r="B66" s="178" t="s">
        <v>227</v>
      </c>
      <c r="C66" s="313">
        <v>1</v>
      </c>
      <c r="D66" s="314"/>
      <c r="E66" s="315"/>
      <c r="F66" s="316" t="s">
        <v>573</v>
      </c>
      <c r="G66" s="314"/>
      <c r="H66" s="315"/>
      <c r="I66" s="4"/>
    </row>
    <row r="67" spans="2:9" ht="15.75">
      <c r="B67" s="178" t="s">
        <v>228</v>
      </c>
      <c r="C67" s="313">
        <v>1</v>
      </c>
      <c r="D67" s="314"/>
      <c r="E67" s="315"/>
      <c r="F67" s="316" t="s">
        <v>574</v>
      </c>
      <c r="G67" s="314"/>
      <c r="H67" s="315"/>
      <c r="I67" s="4"/>
    </row>
    <row r="68" spans="2:9" ht="15.75">
      <c r="B68" s="178" t="s">
        <v>229</v>
      </c>
      <c r="C68" s="313">
        <v>1</v>
      </c>
      <c r="D68" s="314"/>
      <c r="E68" s="315"/>
      <c r="F68" s="316" t="s">
        <v>575</v>
      </c>
      <c r="G68" s="314"/>
      <c r="H68" s="315"/>
      <c r="I68" s="4"/>
    </row>
    <row r="69" spans="2:9" ht="15.75">
      <c r="B69" s="178" t="s">
        <v>239</v>
      </c>
      <c r="C69" s="313">
        <v>1</v>
      </c>
      <c r="D69" s="314"/>
      <c r="E69" s="315"/>
      <c r="F69" s="316" t="s">
        <v>576</v>
      </c>
      <c r="G69" s="314"/>
      <c r="H69" s="315"/>
      <c r="I69" s="4"/>
    </row>
    <row r="70" spans="2:9" ht="15.75">
      <c r="B70" s="11" t="s">
        <v>157</v>
      </c>
      <c r="C70" s="313">
        <v>1</v>
      </c>
      <c r="D70" s="314"/>
      <c r="E70" s="315"/>
      <c r="F70" s="370" t="s">
        <v>190</v>
      </c>
      <c r="G70" s="371"/>
      <c r="H70" s="371"/>
      <c r="I70" s="4"/>
    </row>
    <row r="71" spans="2:9" ht="15.75">
      <c r="B71" s="58" t="s">
        <v>186</v>
      </c>
      <c r="C71" s="313">
        <v>1</v>
      </c>
      <c r="D71" s="319"/>
      <c r="E71" s="320"/>
      <c r="F71" s="370" t="s">
        <v>189</v>
      </c>
      <c r="G71" s="371"/>
      <c r="H71" s="371"/>
      <c r="I71" s="4"/>
    </row>
    <row r="72" spans="2:9" ht="15.75">
      <c r="B72" s="58" t="s">
        <v>187</v>
      </c>
      <c r="C72" s="313">
        <v>1</v>
      </c>
      <c r="D72" s="319"/>
      <c r="E72" s="320"/>
      <c r="F72" s="370" t="s">
        <v>188</v>
      </c>
      <c r="G72" s="371"/>
      <c r="H72" s="371"/>
      <c r="I72" s="4"/>
    </row>
    <row r="73" spans="2:9" ht="15.75">
      <c r="B73" s="178" t="s">
        <v>191</v>
      </c>
      <c r="C73" s="179"/>
      <c r="D73" s="180">
        <v>1</v>
      </c>
      <c r="E73" s="181"/>
      <c r="F73" s="316" t="s">
        <v>577</v>
      </c>
      <c r="G73" s="317"/>
      <c r="H73" s="318"/>
      <c r="I73" s="4"/>
    </row>
    <row r="74" spans="2:9" ht="15.75">
      <c r="B74" s="178" t="s">
        <v>192</v>
      </c>
      <c r="C74" s="179"/>
      <c r="D74" s="180">
        <v>1</v>
      </c>
      <c r="E74" s="181"/>
      <c r="F74" s="316" t="s">
        <v>578</v>
      </c>
      <c r="G74" s="317"/>
      <c r="H74" s="318"/>
      <c r="I74" s="4"/>
    </row>
    <row r="75" spans="2:9" ht="15.75">
      <c r="B75" s="178" t="s">
        <v>233</v>
      </c>
      <c r="C75" s="179"/>
      <c r="D75" s="180">
        <v>1</v>
      </c>
      <c r="E75" s="181"/>
      <c r="F75" s="316" t="s">
        <v>579</v>
      </c>
      <c r="G75" s="317"/>
      <c r="H75" s="318"/>
      <c r="I75" s="4"/>
    </row>
    <row r="76" spans="2:9" ht="20.25" customHeight="1">
      <c r="B76" s="413" t="s">
        <v>120</v>
      </c>
      <c r="C76" s="413"/>
      <c r="D76" s="413"/>
      <c r="E76" s="413"/>
      <c r="F76" s="413"/>
      <c r="G76" s="413"/>
      <c r="H76" s="413"/>
      <c r="I76" s="4"/>
    </row>
    <row r="77" spans="2:9" s="19" customFormat="1" ht="6.75" customHeight="1">
      <c r="B77" s="37"/>
      <c r="C77" s="17"/>
      <c r="D77" s="17"/>
      <c r="E77" s="17"/>
      <c r="F77" s="17"/>
      <c r="G77" s="17"/>
      <c r="H77" s="17"/>
      <c r="I77" s="18"/>
    </row>
    <row r="78" spans="2:9" ht="17.25">
      <c r="B78" s="410" t="s">
        <v>225</v>
      </c>
      <c r="C78" s="410"/>
      <c r="D78" s="410"/>
      <c r="E78" s="410"/>
      <c r="F78" s="410"/>
      <c r="G78" s="410"/>
      <c r="H78" s="410"/>
      <c r="I78" s="4"/>
    </row>
    <row r="79" spans="2:9" ht="16.5" thickBot="1">
      <c r="B79" s="10" t="s">
        <v>13</v>
      </c>
      <c r="C79" s="465" t="s">
        <v>14</v>
      </c>
      <c r="D79" s="465"/>
      <c r="E79" s="465"/>
      <c r="F79" s="466" t="s">
        <v>74</v>
      </c>
      <c r="G79" s="466"/>
      <c r="H79" s="466"/>
      <c r="I79" s="4"/>
    </row>
    <row r="80" spans="2:9" ht="15.75">
      <c r="B80" s="112" t="s">
        <v>227</v>
      </c>
      <c r="C80" s="112"/>
      <c r="D80" s="121">
        <v>1</v>
      </c>
      <c r="E80" s="115"/>
      <c r="F80" s="411" t="s">
        <v>121</v>
      </c>
      <c r="G80" s="412"/>
      <c r="H80" s="412"/>
      <c r="I80" s="4"/>
    </row>
    <row r="81" spans="2:9" ht="15.75">
      <c r="B81" s="112" t="s">
        <v>228</v>
      </c>
      <c r="C81" s="122"/>
      <c r="D81" s="123">
        <v>1</v>
      </c>
      <c r="E81" s="124"/>
      <c r="F81" s="411" t="s">
        <v>121</v>
      </c>
      <c r="G81" s="412"/>
      <c r="H81" s="412"/>
      <c r="I81" s="4"/>
    </row>
    <row r="82" spans="2:9" ht="15.75">
      <c r="B82" s="112" t="s">
        <v>229</v>
      </c>
      <c r="C82" s="122"/>
      <c r="D82" s="123">
        <v>1</v>
      </c>
      <c r="E82" s="124"/>
      <c r="F82" s="411" t="s">
        <v>121</v>
      </c>
      <c r="G82" s="412"/>
      <c r="H82" s="412"/>
      <c r="I82" s="4"/>
    </row>
    <row r="83" spans="2:9" ht="15.75">
      <c r="B83" s="112" t="s">
        <v>230</v>
      </c>
      <c r="C83" s="122"/>
      <c r="D83" s="123">
        <v>1</v>
      </c>
      <c r="E83" s="124"/>
      <c r="F83" s="411" t="s">
        <v>121</v>
      </c>
      <c r="G83" s="412"/>
      <c r="H83" s="412"/>
      <c r="I83" s="4"/>
    </row>
    <row r="84" spans="2:9" ht="15.75">
      <c r="B84" s="112" t="s">
        <v>231</v>
      </c>
      <c r="C84" s="122"/>
      <c r="D84" s="123">
        <v>1</v>
      </c>
      <c r="E84" s="124"/>
      <c r="F84" s="411" t="s">
        <v>121</v>
      </c>
      <c r="G84" s="412"/>
      <c r="H84" s="412"/>
      <c r="I84" s="4"/>
    </row>
    <row r="85" spans="2:9" ht="15.75">
      <c r="B85" s="112" t="s">
        <v>186</v>
      </c>
      <c r="C85" s="122"/>
      <c r="D85" s="123">
        <v>1</v>
      </c>
      <c r="E85" s="124"/>
      <c r="F85" s="411" t="s">
        <v>121</v>
      </c>
      <c r="G85" s="412"/>
      <c r="H85" s="412"/>
      <c r="I85" s="4"/>
    </row>
    <row r="86" spans="2:9" ht="15.75">
      <c r="B86" s="114" t="s">
        <v>187</v>
      </c>
      <c r="C86" s="467">
        <v>1</v>
      </c>
      <c r="D86" s="468"/>
      <c r="E86" s="468"/>
      <c r="F86" s="411" t="s">
        <v>121</v>
      </c>
      <c r="G86" s="412"/>
      <c r="H86" s="412"/>
      <c r="I86" s="4"/>
    </row>
    <row r="87" spans="2:9" ht="15.75">
      <c r="B87" s="114" t="s">
        <v>232</v>
      </c>
      <c r="C87" s="368">
        <v>1</v>
      </c>
      <c r="D87" s="369"/>
      <c r="E87" s="369"/>
      <c r="F87" s="370" t="s">
        <v>121</v>
      </c>
      <c r="G87" s="371"/>
      <c r="H87" s="371"/>
      <c r="I87" s="4"/>
    </row>
    <row r="88" spans="2:9" ht="15.75">
      <c r="B88" s="114" t="s">
        <v>192</v>
      </c>
      <c r="C88" s="368">
        <v>1</v>
      </c>
      <c r="D88" s="369"/>
      <c r="E88" s="369"/>
      <c r="F88" s="370" t="s">
        <v>121</v>
      </c>
      <c r="G88" s="371"/>
      <c r="H88" s="371"/>
      <c r="I88" s="4"/>
    </row>
    <row r="89" spans="2:9" ht="15.75">
      <c r="B89" s="114" t="s">
        <v>233</v>
      </c>
      <c r="C89" s="368">
        <v>1</v>
      </c>
      <c r="D89" s="369"/>
      <c r="E89" s="369"/>
      <c r="F89" s="370" t="s">
        <v>121</v>
      </c>
      <c r="G89" s="371"/>
      <c r="H89" s="371"/>
      <c r="I89" s="4"/>
    </row>
    <row r="90" spans="2:9" ht="15.75">
      <c r="B90" s="114" t="s">
        <v>234</v>
      </c>
      <c r="C90" s="368">
        <v>1</v>
      </c>
      <c r="D90" s="369"/>
      <c r="E90" s="369"/>
      <c r="F90" s="370" t="s">
        <v>121</v>
      </c>
      <c r="G90" s="371"/>
      <c r="H90" s="371"/>
      <c r="I90" s="4"/>
    </row>
    <row r="91" spans="2:9" ht="48" customHeight="1">
      <c r="B91" s="413" t="s">
        <v>122</v>
      </c>
      <c r="C91" s="457"/>
      <c r="D91" s="457"/>
      <c r="E91" s="457"/>
      <c r="F91" s="457"/>
      <c r="G91" s="457"/>
      <c r="H91" s="457"/>
      <c r="I91" s="4"/>
    </row>
    <row r="92" spans="2:9" ht="4.5" customHeight="1">
      <c r="B92" s="4"/>
      <c r="C92" s="4"/>
      <c r="D92" s="4"/>
      <c r="E92" s="4"/>
      <c r="F92" s="4"/>
      <c r="G92" s="4"/>
      <c r="H92" s="4"/>
      <c r="I92" s="4"/>
    </row>
    <row r="93" spans="2:9" ht="17.25">
      <c r="B93" s="464" t="s">
        <v>15</v>
      </c>
      <c r="C93" s="464"/>
      <c r="D93" s="464"/>
      <c r="E93" s="464"/>
      <c r="F93" s="464"/>
      <c r="G93" s="464"/>
      <c r="H93" s="464"/>
      <c r="I93" s="4"/>
    </row>
    <row r="94" spans="2:9" ht="15.75">
      <c r="B94" s="13" t="s">
        <v>13</v>
      </c>
      <c r="C94" s="113" t="s">
        <v>235</v>
      </c>
      <c r="D94" s="304" t="s">
        <v>16</v>
      </c>
      <c r="E94" s="304"/>
      <c r="F94" s="304" t="s">
        <v>17</v>
      </c>
      <c r="G94" s="304"/>
      <c r="H94" s="5" t="s">
        <v>76</v>
      </c>
      <c r="I94" s="4"/>
    </row>
    <row r="95" spans="2:9" ht="15.75">
      <c r="B95" s="14" t="s">
        <v>227</v>
      </c>
      <c r="C95" s="113" t="s">
        <v>193</v>
      </c>
      <c r="D95" s="372" t="s">
        <v>193</v>
      </c>
      <c r="E95" s="373"/>
      <c r="F95" s="374"/>
      <c r="G95" s="374"/>
      <c r="H95" s="5"/>
      <c r="I95" s="4"/>
    </row>
    <row r="96" spans="2:9" ht="15.75">
      <c r="B96" s="14" t="s">
        <v>228</v>
      </c>
      <c r="C96" s="113" t="s">
        <v>193</v>
      </c>
      <c r="D96" s="372" t="s">
        <v>193</v>
      </c>
      <c r="E96" s="373"/>
      <c r="F96" s="374"/>
      <c r="G96" s="374"/>
      <c r="H96" s="5"/>
      <c r="I96" s="4"/>
    </row>
    <row r="97" spans="2:9" ht="15.75">
      <c r="B97" s="14" t="s">
        <v>229</v>
      </c>
      <c r="C97" s="113" t="s">
        <v>193</v>
      </c>
      <c r="D97" s="372" t="s">
        <v>193</v>
      </c>
      <c r="E97" s="373"/>
      <c r="F97" s="374"/>
      <c r="G97" s="374"/>
      <c r="H97" s="5"/>
      <c r="I97" s="4"/>
    </row>
    <row r="98" spans="2:9" ht="15.75">
      <c r="B98" s="125" t="s">
        <v>239</v>
      </c>
      <c r="C98" s="126">
        <v>1</v>
      </c>
      <c r="D98" s="372">
        <v>1</v>
      </c>
      <c r="E98" s="373"/>
      <c r="F98" s="374"/>
      <c r="G98" s="374"/>
      <c r="H98" s="127" t="s">
        <v>240</v>
      </c>
      <c r="I98" s="4"/>
    </row>
    <row r="99" spans="2:9" ht="15.75">
      <c r="B99" s="125" t="s">
        <v>157</v>
      </c>
      <c r="C99" s="126">
        <v>2</v>
      </c>
      <c r="D99" s="372">
        <v>2</v>
      </c>
      <c r="E99" s="373"/>
      <c r="F99" s="374"/>
      <c r="G99" s="374"/>
      <c r="H99" s="127" t="s">
        <v>241</v>
      </c>
      <c r="I99" s="4"/>
    </row>
    <row r="100" spans="2:9" ht="15.75">
      <c r="B100" s="125" t="s">
        <v>236</v>
      </c>
      <c r="C100" s="126">
        <v>1</v>
      </c>
      <c r="D100" s="372">
        <v>1</v>
      </c>
      <c r="E100" s="373"/>
      <c r="F100" s="374"/>
      <c r="G100" s="374"/>
      <c r="H100" s="127" t="s">
        <v>242</v>
      </c>
      <c r="I100" s="4"/>
    </row>
    <row r="101" spans="2:9" ht="15.75">
      <c r="B101" s="14" t="s">
        <v>187</v>
      </c>
      <c r="C101" s="113">
        <v>1</v>
      </c>
      <c r="D101" s="289">
        <v>1</v>
      </c>
      <c r="E101" s="290"/>
      <c r="F101" s="304"/>
      <c r="G101" s="304"/>
      <c r="H101" s="127" t="s">
        <v>194</v>
      </c>
      <c r="I101" s="4"/>
    </row>
    <row r="102" spans="2:9" ht="15.75">
      <c r="B102" s="14" t="s">
        <v>191</v>
      </c>
      <c r="C102" s="113">
        <v>1</v>
      </c>
      <c r="D102" s="289">
        <v>1</v>
      </c>
      <c r="E102" s="290"/>
      <c r="F102" s="304"/>
      <c r="G102" s="304"/>
      <c r="H102" s="127" t="s">
        <v>195</v>
      </c>
      <c r="I102" s="4"/>
    </row>
    <row r="103" spans="2:9" ht="15.75">
      <c r="B103" s="14" t="s">
        <v>192</v>
      </c>
      <c r="C103" s="113" t="s">
        <v>193</v>
      </c>
      <c r="D103" s="289" t="s">
        <v>193</v>
      </c>
      <c r="E103" s="290"/>
      <c r="F103" s="304"/>
      <c r="G103" s="304"/>
      <c r="H103" s="127"/>
      <c r="I103" s="4"/>
    </row>
    <row r="104" spans="2:9" ht="15.75">
      <c r="B104" s="14" t="s">
        <v>191</v>
      </c>
      <c r="C104" s="94">
        <v>1</v>
      </c>
      <c r="D104" s="289">
        <v>1</v>
      </c>
      <c r="E104" s="290"/>
      <c r="F104" s="304"/>
      <c r="G104" s="304"/>
      <c r="H104" s="65" t="s">
        <v>195</v>
      </c>
      <c r="I104" s="4"/>
    </row>
    <row r="105" spans="2:9" ht="15.75">
      <c r="B105" s="14" t="s">
        <v>192</v>
      </c>
      <c r="C105" s="113" t="s">
        <v>193</v>
      </c>
      <c r="D105" s="289" t="s">
        <v>193</v>
      </c>
      <c r="E105" s="290"/>
      <c r="F105" s="304"/>
      <c r="G105" s="304"/>
      <c r="H105" s="65"/>
      <c r="I105" s="4"/>
    </row>
    <row r="106" spans="2:9" ht="15.75">
      <c r="B106" s="14" t="s">
        <v>233</v>
      </c>
      <c r="C106" s="113" t="s">
        <v>193</v>
      </c>
      <c r="D106" s="289" t="s">
        <v>193</v>
      </c>
      <c r="E106" s="290"/>
      <c r="F106" s="304"/>
      <c r="G106" s="304"/>
      <c r="H106" s="65"/>
      <c r="I106" s="4"/>
    </row>
    <row r="107" spans="2:9" ht="15.75">
      <c r="B107" s="14" t="s">
        <v>237</v>
      </c>
      <c r="C107" s="113">
        <v>2</v>
      </c>
      <c r="D107" s="289">
        <v>2</v>
      </c>
      <c r="E107" s="290"/>
      <c r="F107" s="304"/>
      <c r="G107" s="304"/>
      <c r="H107" s="127" t="s">
        <v>243</v>
      </c>
      <c r="I107" s="4"/>
    </row>
    <row r="108" spans="2:9" ht="15.75">
      <c r="B108" s="14" t="s">
        <v>238</v>
      </c>
      <c r="C108" s="94">
        <v>3</v>
      </c>
      <c r="D108" s="289">
        <v>1</v>
      </c>
      <c r="E108" s="290"/>
      <c r="F108" s="304">
        <v>2</v>
      </c>
      <c r="G108" s="304"/>
      <c r="H108" s="127" t="s">
        <v>244</v>
      </c>
      <c r="I108" s="4"/>
    </row>
    <row r="109" spans="2:9" ht="17.25">
      <c r="B109" s="311" t="s">
        <v>80</v>
      </c>
      <c r="C109" s="311"/>
      <c r="D109" s="311"/>
      <c r="E109" s="311"/>
      <c r="F109" s="311"/>
      <c r="G109" s="311"/>
      <c r="H109" s="311"/>
      <c r="I109" s="8"/>
    </row>
    <row r="110" spans="2:9" ht="15.75">
      <c r="B110" s="5" t="s">
        <v>18</v>
      </c>
      <c r="C110" s="5" t="s">
        <v>19</v>
      </c>
      <c r="D110" s="5" t="s">
        <v>20</v>
      </c>
      <c r="E110" s="5" t="s">
        <v>21</v>
      </c>
      <c r="F110" s="5" t="s">
        <v>22</v>
      </c>
      <c r="G110" s="5" t="s">
        <v>23</v>
      </c>
      <c r="H110" s="5" t="s">
        <v>24</v>
      </c>
    </row>
    <row r="111" spans="2:9" ht="15.75">
      <c r="B111" s="6"/>
      <c r="C111" s="6" t="s">
        <v>123</v>
      </c>
      <c r="D111" s="6"/>
      <c r="E111" s="6"/>
      <c r="F111" s="6"/>
      <c r="G111" s="6"/>
      <c r="H111" s="6"/>
    </row>
    <row r="112" spans="2:9" ht="15.75">
      <c r="B112" s="6"/>
      <c r="C112" s="6"/>
      <c r="D112" s="6"/>
      <c r="E112" s="6"/>
      <c r="F112" s="6"/>
      <c r="G112" s="6"/>
      <c r="H112" s="6"/>
    </row>
    <row r="113" spans="2:16" ht="27.75" customHeight="1">
      <c r="B113" s="303" t="s">
        <v>82</v>
      </c>
      <c r="C113" s="304"/>
      <c r="D113" s="304"/>
      <c r="E113" s="304"/>
      <c r="F113" s="304"/>
      <c r="G113" s="304"/>
      <c r="H113" s="304"/>
      <c r="I113" s="4"/>
      <c r="J113" s="4"/>
      <c r="K113" s="4"/>
      <c r="L113" s="4"/>
      <c r="M113" s="4"/>
      <c r="N113" s="4"/>
      <c r="O113" s="4"/>
      <c r="P113" s="4"/>
    </row>
    <row r="114" spans="2:16" ht="17.25">
      <c r="B114" s="310" t="s">
        <v>64</v>
      </c>
      <c r="C114" s="310"/>
      <c r="D114" s="310"/>
      <c r="E114" s="310"/>
      <c r="F114" s="310"/>
      <c r="G114" s="310"/>
      <c r="H114" s="310"/>
      <c r="I114" s="4"/>
    </row>
    <row r="115" spans="2:16" ht="15.75">
      <c r="B115" s="312" t="s">
        <v>18</v>
      </c>
      <c r="C115" s="312"/>
      <c r="D115" s="32" t="s">
        <v>25</v>
      </c>
      <c r="E115" s="32" t="s">
        <v>26</v>
      </c>
      <c r="F115" s="32" t="s">
        <v>27</v>
      </c>
      <c r="G115" s="383" t="s">
        <v>28</v>
      </c>
      <c r="H115" s="384"/>
    </row>
    <row r="116" spans="2:16" ht="15.75">
      <c r="B116" s="308" t="s">
        <v>124</v>
      </c>
      <c r="C116" s="309"/>
      <c r="D116" s="6"/>
      <c r="E116" s="6"/>
      <c r="F116" s="6"/>
      <c r="G116" s="303"/>
      <c r="H116" s="303"/>
    </row>
    <row r="117" spans="2:16" ht="15.75">
      <c r="B117" s="308"/>
      <c r="C117" s="309"/>
      <c r="D117" s="6"/>
      <c r="E117" s="6"/>
      <c r="F117" s="6"/>
      <c r="G117" s="303"/>
      <c r="H117" s="303"/>
    </row>
    <row r="118" spans="2:16" ht="15.75">
      <c r="B118" s="308"/>
      <c r="C118" s="309"/>
      <c r="D118" s="6"/>
      <c r="E118" s="6"/>
      <c r="F118" s="6"/>
      <c r="G118" s="303"/>
      <c r="H118" s="303"/>
    </row>
    <row r="119" spans="2:16" ht="15.75">
      <c r="B119" s="308"/>
      <c r="C119" s="309"/>
      <c r="D119" s="6"/>
      <c r="E119" s="6"/>
      <c r="F119" s="6"/>
      <c r="G119" s="308"/>
      <c r="H119" s="309"/>
    </row>
    <row r="120" spans="2:16" ht="45" customHeight="1">
      <c r="B120" s="303" t="s">
        <v>81</v>
      </c>
      <c r="C120" s="304"/>
      <c r="D120" s="304"/>
      <c r="E120" s="304"/>
      <c r="F120" s="304"/>
      <c r="G120" s="304"/>
      <c r="H120" s="304"/>
      <c r="I120" s="4"/>
    </row>
    <row r="121" spans="2:16" s="19" customFormat="1" ht="15.75">
      <c r="B121" s="17"/>
      <c r="C121" s="17"/>
      <c r="D121" s="17"/>
      <c r="E121" s="17"/>
      <c r="F121" s="17"/>
      <c r="G121" s="17"/>
      <c r="H121" s="18"/>
      <c r="I121" s="18"/>
    </row>
    <row r="122" spans="2:16" s="19" customFormat="1" ht="15.75">
      <c r="B122" s="17"/>
      <c r="C122" s="17"/>
      <c r="D122" s="17"/>
      <c r="E122" s="17"/>
      <c r="F122" s="17"/>
      <c r="G122" s="17"/>
      <c r="H122" s="18"/>
      <c r="I122" s="18"/>
    </row>
    <row r="123" spans="2:16" s="19" customFormat="1" ht="15.75">
      <c r="B123" s="17"/>
      <c r="C123" s="17"/>
      <c r="D123" s="17"/>
      <c r="E123" s="17"/>
      <c r="F123" s="17"/>
      <c r="G123" s="17"/>
      <c r="H123" s="18"/>
      <c r="I123" s="18"/>
    </row>
    <row r="124" spans="2:16" s="19" customFormat="1" ht="15.75">
      <c r="B124" s="17"/>
      <c r="C124" s="17"/>
      <c r="D124" s="17"/>
      <c r="E124" s="17"/>
      <c r="F124" s="17"/>
      <c r="G124" s="17"/>
      <c r="H124" s="18"/>
      <c r="I124" s="18"/>
    </row>
    <row r="125" spans="2:16" s="19" customFormat="1" ht="15.75">
      <c r="B125" s="17"/>
      <c r="C125" s="17"/>
      <c r="D125" s="17"/>
      <c r="E125" s="17"/>
      <c r="F125" s="17"/>
      <c r="G125" s="17"/>
      <c r="H125" s="18"/>
      <c r="I125" s="18"/>
    </row>
    <row r="126" spans="2:16" s="19" customFormat="1" ht="15.75">
      <c r="B126" s="17"/>
      <c r="C126" s="17"/>
      <c r="D126" s="17"/>
      <c r="E126" s="17"/>
      <c r="F126" s="17"/>
      <c r="G126" s="17"/>
      <c r="H126" s="18"/>
      <c r="I126" s="18"/>
    </row>
    <row r="127" spans="2:16" s="19" customFormat="1" ht="15.75">
      <c r="B127" s="17"/>
      <c r="C127" s="17"/>
      <c r="D127" s="17"/>
      <c r="E127" s="17"/>
      <c r="F127" s="17"/>
      <c r="G127" s="17"/>
      <c r="H127" s="18"/>
      <c r="I127" s="18"/>
    </row>
    <row r="128" spans="2:16" s="19" customFormat="1" ht="15.75">
      <c r="B128" s="17"/>
      <c r="C128" s="17"/>
      <c r="D128" s="17"/>
      <c r="E128" s="17"/>
      <c r="F128" s="17"/>
      <c r="G128" s="17"/>
      <c r="H128" s="18"/>
      <c r="I128" s="18"/>
    </row>
    <row r="129" spans="1:9" s="19" customFormat="1" ht="15.75">
      <c r="B129" s="17"/>
      <c r="C129" s="17"/>
      <c r="D129" s="17"/>
      <c r="E129" s="17"/>
      <c r="F129" s="17"/>
      <c r="G129" s="17"/>
      <c r="H129" s="18"/>
      <c r="I129" s="18"/>
    </row>
    <row r="130" spans="1:9" s="19" customFormat="1" ht="15.75">
      <c r="B130" s="17"/>
      <c r="C130" s="17"/>
      <c r="D130" s="17"/>
      <c r="E130" s="17"/>
      <c r="F130" s="17"/>
      <c r="G130" s="17"/>
      <c r="H130" s="18"/>
      <c r="I130" s="18"/>
    </row>
    <row r="131" spans="1:9" s="19" customFormat="1" ht="15.75">
      <c r="B131" s="17"/>
      <c r="C131" s="17"/>
      <c r="D131" s="17"/>
      <c r="E131" s="17"/>
      <c r="F131" s="17"/>
      <c r="G131" s="17"/>
      <c r="H131" s="18"/>
      <c r="I131" s="18"/>
    </row>
    <row r="132" spans="1:9" s="19" customFormat="1" ht="15.75">
      <c r="B132" s="17"/>
      <c r="C132" s="17"/>
      <c r="D132" s="17"/>
      <c r="E132" s="17"/>
      <c r="F132" s="17"/>
      <c r="G132" s="17"/>
      <c r="H132" s="18"/>
      <c r="I132" s="18"/>
    </row>
    <row r="133" spans="1:9" s="19" customFormat="1" ht="15.75">
      <c r="B133" s="17"/>
      <c r="C133" s="17"/>
      <c r="D133" s="17"/>
      <c r="E133" s="17"/>
      <c r="F133" s="17"/>
      <c r="G133" s="17"/>
      <c r="H133" s="18"/>
      <c r="I133" s="18"/>
    </row>
    <row r="134" spans="1:9" ht="15.75" customHeight="1">
      <c r="B134" s="324" t="s">
        <v>601</v>
      </c>
      <c r="C134" s="324"/>
      <c r="D134" s="324"/>
      <c r="E134" s="324"/>
      <c r="F134" s="324"/>
      <c r="G134" s="324"/>
      <c r="H134" s="324"/>
      <c r="I134" s="324"/>
    </row>
    <row r="135" spans="1:9" ht="47.25" customHeight="1">
      <c r="B135" s="94" t="s">
        <v>18</v>
      </c>
      <c r="C135" s="94" t="s">
        <v>19</v>
      </c>
      <c r="D135" s="94" t="s">
        <v>20</v>
      </c>
      <c r="E135" s="95" t="s">
        <v>21</v>
      </c>
      <c r="F135" s="95" t="s">
        <v>23</v>
      </c>
      <c r="G135" s="94" t="s">
        <v>29</v>
      </c>
      <c r="H135" s="322" t="s">
        <v>30</v>
      </c>
      <c r="I135" s="323"/>
    </row>
    <row r="136" spans="1:9" ht="15.75">
      <c r="B136" s="5" t="s">
        <v>125</v>
      </c>
      <c r="C136" s="5" t="s">
        <v>196</v>
      </c>
      <c r="D136" s="5"/>
      <c r="E136" s="5"/>
      <c r="F136" s="5"/>
      <c r="G136" s="5"/>
      <c r="H136" s="322"/>
      <c r="I136" s="323"/>
    </row>
    <row r="137" spans="1:9" ht="24" customHeight="1">
      <c r="A137" s="2"/>
      <c r="B137" s="56"/>
      <c r="C137" s="35"/>
      <c r="D137" s="35"/>
      <c r="E137" s="35"/>
      <c r="F137" s="35"/>
      <c r="G137" s="35"/>
      <c r="H137" s="35"/>
      <c r="I137" s="8"/>
    </row>
    <row r="138" spans="1:9" ht="24" customHeight="1">
      <c r="A138" s="2"/>
      <c r="B138" s="56"/>
      <c r="C138" s="35"/>
      <c r="D138" s="35"/>
      <c r="E138" s="35"/>
      <c r="F138" s="35"/>
      <c r="G138" s="35"/>
      <c r="H138" s="35"/>
      <c r="I138" s="8"/>
    </row>
    <row r="139" spans="1:9" ht="24" customHeight="1">
      <c r="A139" s="2"/>
      <c r="B139" s="56"/>
      <c r="C139" s="35"/>
      <c r="D139" s="35"/>
      <c r="E139" s="35"/>
      <c r="F139" s="35"/>
      <c r="G139" s="35"/>
      <c r="H139" s="35"/>
      <c r="I139" s="8"/>
    </row>
    <row r="140" spans="1:9" ht="24" customHeight="1">
      <c r="A140" s="2"/>
      <c r="B140" s="56"/>
      <c r="C140" s="35"/>
      <c r="D140" s="35"/>
      <c r="E140" s="35"/>
      <c r="F140" s="35"/>
      <c r="G140" s="35"/>
      <c r="H140" s="35"/>
      <c r="I140" s="8"/>
    </row>
    <row r="141" spans="1:9" ht="24" customHeight="1">
      <c r="A141" s="2"/>
      <c r="B141" s="56"/>
      <c r="C141" s="35"/>
      <c r="D141" s="35"/>
      <c r="E141" s="35"/>
      <c r="F141" s="35"/>
      <c r="G141" s="35"/>
      <c r="H141" s="35"/>
      <c r="I141" s="8"/>
    </row>
    <row r="142" spans="1:9" ht="24" customHeight="1">
      <c r="A142" s="2"/>
      <c r="B142" s="56"/>
      <c r="C142" s="35"/>
      <c r="D142" s="35"/>
      <c r="E142" s="35"/>
      <c r="F142" s="35"/>
      <c r="G142" s="35"/>
      <c r="H142" s="35"/>
      <c r="I142" s="8"/>
    </row>
    <row r="143" spans="1:9" ht="24" customHeight="1">
      <c r="A143" s="2"/>
      <c r="B143" s="56"/>
      <c r="C143" s="35"/>
      <c r="D143" s="35"/>
      <c r="E143" s="35"/>
      <c r="F143" s="35"/>
      <c r="G143" s="35"/>
      <c r="H143" s="35"/>
      <c r="I143" s="8"/>
    </row>
    <row r="144" spans="1:9" ht="24" customHeight="1">
      <c r="A144" s="2"/>
      <c r="B144" s="56"/>
      <c r="C144" s="35"/>
      <c r="D144" s="35"/>
      <c r="E144" s="35"/>
      <c r="F144" s="35"/>
      <c r="G144" s="35"/>
      <c r="H144" s="35"/>
      <c r="I144" s="8"/>
    </row>
    <row r="145" spans="1:9" ht="24" customHeight="1">
      <c r="A145" s="2"/>
      <c r="B145" s="56"/>
      <c r="C145" s="35"/>
      <c r="D145" s="35"/>
      <c r="E145" s="35"/>
      <c r="F145" s="35"/>
      <c r="G145" s="35"/>
      <c r="H145" s="35"/>
      <c r="I145" s="8"/>
    </row>
    <row r="146" spans="1:9" ht="24" customHeight="1">
      <c r="A146" s="2"/>
      <c r="B146" s="56"/>
      <c r="C146" s="35"/>
      <c r="D146" s="35"/>
      <c r="E146" s="35"/>
      <c r="F146" s="35"/>
      <c r="G146" s="35"/>
      <c r="H146" s="35"/>
      <c r="I146" s="8"/>
    </row>
    <row r="147" spans="1:9" ht="24" customHeight="1">
      <c r="A147" s="2"/>
      <c r="B147" s="56"/>
      <c r="C147" s="35"/>
      <c r="D147" s="35"/>
      <c r="E147" s="35"/>
      <c r="F147" s="35"/>
      <c r="G147" s="35"/>
      <c r="H147" s="35"/>
      <c r="I147" s="8"/>
    </row>
    <row r="148" spans="1:9" ht="24" customHeight="1">
      <c r="A148" s="2"/>
      <c r="B148" s="56"/>
      <c r="C148" s="35"/>
      <c r="D148" s="35"/>
      <c r="E148" s="35"/>
      <c r="F148" s="35"/>
      <c r="G148" s="35"/>
      <c r="H148" s="35"/>
      <c r="I148" s="8"/>
    </row>
    <row r="149" spans="1:9" ht="24" customHeight="1">
      <c r="A149" s="2"/>
      <c r="B149" s="56"/>
      <c r="C149" s="35"/>
      <c r="D149" s="35"/>
      <c r="E149" s="35"/>
      <c r="F149" s="35"/>
      <c r="G149" s="35"/>
      <c r="H149" s="35"/>
      <c r="I149" s="8"/>
    </row>
    <row r="150" spans="1:9" ht="24" customHeight="1">
      <c r="A150" s="2"/>
      <c r="B150" s="56"/>
      <c r="C150" s="35"/>
      <c r="D150" s="35"/>
      <c r="E150" s="35"/>
      <c r="F150" s="35"/>
      <c r="G150" s="35"/>
      <c r="H150" s="35"/>
      <c r="I150" s="8"/>
    </row>
    <row r="151" spans="1:9" ht="24" customHeight="1">
      <c r="A151" s="2"/>
      <c r="B151" s="56"/>
      <c r="C151" s="35"/>
      <c r="D151" s="35"/>
      <c r="E151" s="35"/>
      <c r="F151" s="35"/>
      <c r="G151" s="35"/>
      <c r="H151" s="35"/>
      <c r="I151" s="8"/>
    </row>
    <row r="152" spans="1:9" ht="24" customHeight="1">
      <c r="A152" s="2"/>
      <c r="B152" s="56"/>
      <c r="C152" s="35"/>
      <c r="D152" s="35"/>
      <c r="E152" s="35"/>
      <c r="F152" s="35"/>
      <c r="G152" s="35"/>
      <c r="H152" s="35"/>
      <c r="I152" s="8"/>
    </row>
    <row r="153" spans="1:9" ht="24" customHeight="1">
      <c r="A153" s="2"/>
      <c r="B153" s="56"/>
      <c r="C153" s="35"/>
      <c r="D153" s="35"/>
      <c r="E153" s="35"/>
      <c r="F153" s="35"/>
      <c r="G153" s="35"/>
      <c r="H153" s="35"/>
      <c r="I153" s="8"/>
    </row>
    <row r="154" spans="1:9" ht="24" customHeight="1">
      <c r="A154" s="2"/>
      <c r="B154" s="276" t="s">
        <v>587</v>
      </c>
      <c r="C154" s="277"/>
      <c r="D154" s="277"/>
      <c r="E154" s="277"/>
      <c r="F154" s="277"/>
      <c r="G154" s="278"/>
      <c r="H154" s="257"/>
      <c r="I154" s="257"/>
    </row>
    <row r="155" spans="1:9" ht="6" customHeight="1">
      <c r="A155" s="2"/>
      <c r="B155" s="279"/>
      <c r="C155" s="280"/>
      <c r="D155" s="280"/>
      <c r="E155" s="280"/>
      <c r="F155" s="280"/>
      <c r="G155" s="281"/>
      <c r="H155" s="245"/>
      <c r="I155" s="245"/>
    </row>
    <row r="156" spans="1:9" ht="77.25" customHeight="1" thickBot="1">
      <c r="A156" s="2"/>
      <c r="B156" s="258" t="s">
        <v>588</v>
      </c>
      <c r="C156" s="259" t="s">
        <v>589</v>
      </c>
      <c r="D156" s="259" t="s">
        <v>590</v>
      </c>
      <c r="E156" s="263" t="s">
        <v>598</v>
      </c>
      <c r="F156" s="259" t="s">
        <v>591</v>
      </c>
      <c r="G156" s="260" t="s">
        <v>592</v>
      </c>
      <c r="H156" s="246"/>
      <c r="I156" s="245"/>
    </row>
    <row r="157" spans="1:9" ht="22.5" customHeight="1">
      <c r="A157" s="2"/>
      <c r="B157" s="222">
        <v>2015</v>
      </c>
      <c r="C157" s="223">
        <v>3</v>
      </c>
      <c r="D157" s="223">
        <v>0</v>
      </c>
      <c r="E157" s="224">
        <v>3</v>
      </c>
      <c r="F157" s="224">
        <v>0</v>
      </c>
      <c r="G157" s="243">
        <f>C157-E157-F157</f>
        <v>0</v>
      </c>
      <c r="H157" s="247"/>
      <c r="I157" s="248"/>
    </row>
    <row r="158" spans="1:9" ht="22.5" customHeight="1">
      <c r="A158" s="2"/>
      <c r="B158" s="222">
        <v>2016</v>
      </c>
      <c r="C158" s="223">
        <v>2</v>
      </c>
      <c r="D158" s="223">
        <v>0</v>
      </c>
      <c r="E158" s="224">
        <v>2</v>
      </c>
      <c r="F158" s="224">
        <v>0</v>
      </c>
      <c r="G158" s="243">
        <f t="shared" ref="G158:G159" si="0">C158-E158-F158</f>
        <v>0</v>
      </c>
      <c r="H158" s="247"/>
      <c r="I158" s="248"/>
    </row>
    <row r="159" spans="1:9" ht="22.5" customHeight="1">
      <c r="A159" s="2"/>
      <c r="B159" s="222">
        <v>2017</v>
      </c>
      <c r="C159" s="223">
        <v>1</v>
      </c>
      <c r="D159" s="223">
        <v>0</v>
      </c>
      <c r="E159" s="224">
        <v>1</v>
      </c>
      <c r="F159" s="224">
        <v>0</v>
      </c>
      <c r="G159" s="243">
        <f t="shared" si="0"/>
        <v>0</v>
      </c>
      <c r="H159" s="247"/>
      <c r="I159" s="248"/>
    </row>
    <row r="160" spans="1:9" ht="22.5" customHeight="1">
      <c r="A160" s="2"/>
      <c r="B160" s="222">
        <v>2018</v>
      </c>
      <c r="C160" s="223">
        <v>31</v>
      </c>
      <c r="D160" s="223">
        <v>0</v>
      </c>
      <c r="E160" s="224">
        <v>28</v>
      </c>
      <c r="F160" s="224">
        <f>C160-E160</f>
        <v>3</v>
      </c>
      <c r="G160" s="243">
        <v>0</v>
      </c>
      <c r="H160" s="283" t="s">
        <v>599</v>
      </c>
      <c r="I160" s="284"/>
    </row>
    <row r="161" spans="1:10" ht="22.5" customHeight="1">
      <c r="A161" s="2"/>
      <c r="B161" s="222">
        <v>2019</v>
      </c>
      <c r="C161" s="223">
        <v>52</v>
      </c>
      <c r="D161" s="223">
        <v>0</v>
      </c>
      <c r="E161" s="224">
        <v>48</v>
      </c>
      <c r="F161" s="224">
        <f t="shared" ref="F161:F163" si="1">C161-E161</f>
        <v>4</v>
      </c>
      <c r="G161" s="243">
        <f t="shared" ref="G161" si="2">C161-E161-F161</f>
        <v>0</v>
      </c>
      <c r="H161" s="285"/>
      <c r="I161" s="286"/>
    </row>
    <row r="162" spans="1:10" ht="22.5" customHeight="1">
      <c r="A162" s="2"/>
      <c r="B162" s="225">
        <v>2020</v>
      </c>
      <c r="C162" s="226">
        <v>74</v>
      </c>
      <c r="D162" s="226">
        <v>0</v>
      </c>
      <c r="E162" s="227">
        <v>72</v>
      </c>
      <c r="F162" s="224">
        <f t="shared" si="1"/>
        <v>2</v>
      </c>
      <c r="G162" s="243">
        <v>0</v>
      </c>
      <c r="H162" s="285"/>
      <c r="I162" s="286"/>
    </row>
    <row r="163" spans="1:10" ht="22.5" customHeight="1">
      <c r="A163" s="2"/>
      <c r="B163" s="225">
        <v>2021</v>
      </c>
      <c r="C163" s="226">
        <v>175</v>
      </c>
      <c r="D163" s="226">
        <v>0</v>
      </c>
      <c r="E163" s="227">
        <v>170</v>
      </c>
      <c r="F163" s="224">
        <f t="shared" si="1"/>
        <v>5</v>
      </c>
      <c r="G163" s="243">
        <v>0</v>
      </c>
      <c r="H163" s="285"/>
      <c r="I163" s="286"/>
    </row>
    <row r="164" spans="1:10" ht="33.75" customHeight="1" thickBot="1">
      <c r="A164" s="2"/>
      <c r="B164" s="228" t="s">
        <v>593</v>
      </c>
      <c r="C164" s="229">
        <v>338</v>
      </c>
      <c r="D164" s="229">
        <v>0</v>
      </c>
      <c r="E164" s="229">
        <f>SUM(E157:E163)</f>
        <v>324</v>
      </c>
      <c r="F164" s="229">
        <f>SUM(F157:F163)</f>
        <v>14</v>
      </c>
      <c r="G164" s="244">
        <v>0</v>
      </c>
      <c r="H164" s="287"/>
      <c r="I164" s="288"/>
    </row>
    <row r="165" spans="1:10" ht="7.5" customHeight="1" thickBot="1">
      <c r="A165" s="2"/>
      <c r="B165" s="230"/>
      <c r="C165" s="230"/>
      <c r="D165" s="272"/>
      <c r="E165" s="273"/>
      <c r="F165" s="273"/>
      <c r="G165" s="273"/>
      <c r="H165" s="273"/>
      <c r="I165" s="273"/>
    </row>
    <row r="166" spans="1:10" ht="54.75" customHeight="1" thickBot="1">
      <c r="A166" s="2"/>
      <c r="B166" s="231" t="s">
        <v>588</v>
      </c>
      <c r="C166" s="232" t="s">
        <v>594</v>
      </c>
      <c r="D166" s="233" t="s">
        <v>595</v>
      </c>
      <c r="E166" s="262" t="s">
        <v>597</v>
      </c>
      <c r="F166" s="221" t="s">
        <v>591</v>
      </c>
      <c r="G166" s="242" t="s">
        <v>592</v>
      </c>
      <c r="H166" s="254"/>
      <c r="I166" s="249"/>
    </row>
    <row r="167" spans="1:10" ht="21" customHeight="1" thickBot="1">
      <c r="A167" s="2"/>
      <c r="B167" s="234">
        <v>2022</v>
      </c>
      <c r="C167" s="235">
        <v>144</v>
      </c>
      <c r="D167" s="235">
        <v>4</v>
      </c>
      <c r="E167" s="236">
        <v>105</v>
      </c>
      <c r="F167" s="237">
        <v>9</v>
      </c>
      <c r="G167" s="252">
        <f>C167-D167-E167-F167</f>
        <v>26</v>
      </c>
      <c r="H167" s="247"/>
      <c r="I167" s="248"/>
    </row>
    <row r="168" spans="1:10" ht="44.25" customHeight="1" thickBot="1">
      <c r="A168" s="2"/>
      <c r="B168" s="238" t="s">
        <v>593</v>
      </c>
      <c r="C168" s="239">
        <f>C164+C167</f>
        <v>482</v>
      </c>
      <c r="D168" s="240">
        <v>4</v>
      </c>
      <c r="E168" s="241">
        <f>E164+E167</f>
        <v>429</v>
      </c>
      <c r="F168" s="240">
        <v>23</v>
      </c>
      <c r="G168" s="253">
        <f>G164+G167</f>
        <v>26</v>
      </c>
      <c r="H168" s="255"/>
      <c r="I168" s="250"/>
    </row>
    <row r="169" spans="1:10" ht="24" customHeight="1">
      <c r="A169" s="2"/>
      <c r="B169" s="275" t="s">
        <v>600</v>
      </c>
      <c r="C169" s="275"/>
      <c r="D169" s="275"/>
      <c r="E169" s="275"/>
      <c r="F169" s="275"/>
      <c r="G169" s="275"/>
      <c r="H169" s="256"/>
      <c r="I169" s="251"/>
    </row>
    <row r="170" spans="1:10" ht="24" customHeight="1">
      <c r="A170" s="2"/>
      <c r="B170" s="282" t="s">
        <v>596</v>
      </c>
      <c r="C170" s="282"/>
      <c r="D170" s="282"/>
      <c r="E170" s="282"/>
      <c r="F170" s="282"/>
      <c r="G170" s="282"/>
      <c r="H170" s="261"/>
      <c r="I170" s="261"/>
    </row>
    <row r="171" spans="1:10" ht="33" customHeight="1">
      <c r="A171" s="2"/>
      <c r="B171" s="282"/>
      <c r="C171" s="282"/>
      <c r="D171" s="282"/>
      <c r="E171" s="282"/>
      <c r="F171" s="282"/>
      <c r="G171" s="282"/>
      <c r="H171" s="261"/>
      <c r="I171" s="261"/>
    </row>
    <row r="172" spans="1:10" ht="24" customHeight="1">
      <c r="A172" s="2"/>
      <c r="B172" s="274"/>
      <c r="C172" s="274"/>
      <c r="D172" s="274"/>
      <c r="E172" s="274"/>
      <c r="F172" s="274"/>
      <c r="G172" s="274"/>
      <c r="H172" s="274"/>
      <c r="I172" s="274"/>
    </row>
    <row r="173" spans="1:10" ht="17.25">
      <c r="B173" s="305" t="s">
        <v>31</v>
      </c>
      <c r="C173" s="306"/>
      <c r="D173" s="306"/>
      <c r="E173" s="306"/>
      <c r="F173" s="306"/>
      <c r="G173" s="306"/>
      <c r="H173" s="306"/>
      <c r="I173" s="306"/>
      <c r="J173" s="307"/>
    </row>
    <row r="174" spans="1:10" ht="17.25" customHeight="1">
      <c r="B174" s="326" t="s">
        <v>323</v>
      </c>
      <c r="C174" s="327"/>
      <c r="D174" s="327"/>
      <c r="E174" s="327"/>
      <c r="F174" s="327"/>
      <c r="G174" s="327"/>
      <c r="H174" s="327"/>
      <c r="I174" s="327"/>
      <c r="J174" s="328"/>
    </row>
    <row r="175" spans="1:10" ht="17.25" customHeight="1">
      <c r="B175" s="326" t="s">
        <v>322</v>
      </c>
      <c r="C175" s="327"/>
      <c r="D175" s="327"/>
      <c r="E175" s="327"/>
      <c r="F175" s="327"/>
      <c r="G175" s="327"/>
      <c r="H175" s="327"/>
      <c r="I175" s="327"/>
      <c r="J175" s="328"/>
    </row>
    <row r="176" spans="1:10" ht="15.75" customHeight="1">
      <c r="A176" s="66"/>
      <c r="B176" s="325"/>
      <c r="C176" s="325"/>
      <c r="D176" s="325"/>
      <c r="E176" s="325"/>
      <c r="F176" s="325"/>
      <c r="G176" s="325"/>
      <c r="H176" s="325"/>
      <c r="I176" s="325"/>
      <c r="J176" s="325"/>
    </row>
    <row r="177" spans="1:10" ht="15.75" customHeight="1">
      <c r="A177" s="66"/>
      <c r="B177" s="139" t="s">
        <v>310</v>
      </c>
      <c r="C177" s="139" t="s">
        <v>311</v>
      </c>
      <c r="D177" s="139" t="s">
        <v>312</v>
      </c>
      <c r="E177" s="139" t="s">
        <v>313</v>
      </c>
      <c r="F177" s="139" t="s">
        <v>314</v>
      </c>
      <c r="G177" s="140" t="s">
        <v>315</v>
      </c>
      <c r="H177" s="139" t="s">
        <v>316</v>
      </c>
      <c r="I177" s="336" t="s">
        <v>317</v>
      </c>
      <c r="J177" s="337"/>
    </row>
    <row r="178" spans="1:10" ht="63" customHeight="1">
      <c r="A178" s="66"/>
      <c r="B178" s="50">
        <v>1</v>
      </c>
      <c r="C178" s="141" t="s">
        <v>245</v>
      </c>
      <c r="D178" s="176">
        <v>407518</v>
      </c>
      <c r="E178" s="129" t="s">
        <v>246</v>
      </c>
      <c r="F178" s="50" t="s">
        <v>247</v>
      </c>
      <c r="G178" s="128">
        <v>384099885</v>
      </c>
      <c r="H178" s="129" t="s">
        <v>248</v>
      </c>
      <c r="I178" s="130" t="s">
        <v>249</v>
      </c>
      <c r="J178" s="143"/>
    </row>
    <row r="179" spans="1:10" ht="140.25" customHeight="1">
      <c r="A179" s="66"/>
      <c r="B179" s="50">
        <v>2</v>
      </c>
      <c r="C179" s="141" t="s">
        <v>245</v>
      </c>
      <c r="D179" s="177">
        <v>407475</v>
      </c>
      <c r="E179" s="132" t="s">
        <v>250</v>
      </c>
      <c r="F179" s="50" t="s">
        <v>251</v>
      </c>
      <c r="G179" s="128">
        <v>40000000</v>
      </c>
      <c r="H179" s="129" t="s">
        <v>252</v>
      </c>
      <c r="I179" s="130" t="s">
        <v>249</v>
      </c>
      <c r="J179" s="143"/>
    </row>
    <row r="180" spans="1:10" ht="68.25" customHeight="1">
      <c r="A180" s="66"/>
      <c r="B180" s="50">
        <v>3</v>
      </c>
      <c r="C180" s="141" t="s">
        <v>245</v>
      </c>
      <c r="D180" s="177">
        <v>413853</v>
      </c>
      <c r="E180" s="133" t="s">
        <v>253</v>
      </c>
      <c r="F180" s="50" t="s">
        <v>254</v>
      </c>
      <c r="G180" s="128">
        <v>66000000</v>
      </c>
      <c r="H180" s="129" t="s">
        <v>255</v>
      </c>
      <c r="I180" s="130" t="s">
        <v>249</v>
      </c>
      <c r="J180" s="143"/>
    </row>
    <row r="181" spans="1:10" ht="83.25" customHeight="1">
      <c r="A181" s="66"/>
      <c r="B181" s="50">
        <v>4</v>
      </c>
      <c r="C181" s="141" t="s">
        <v>245</v>
      </c>
      <c r="D181" s="177">
        <v>413891</v>
      </c>
      <c r="E181" s="132" t="s">
        <v>256</v>
      </c>
      <c r="F181" s="50" t="s">
        <v>257</v>
      </c>
      <c r="G181" s="128">
        <v>48867816</v>
      </c>
      <c r="H181" s="129" t="s">
        <v>258</v>
      </c>
      <c r="I181" s="130" t="s">
        <v>249</v>
      </c>
      <c r="J181" s="143"/>
    </row>
    <row r="182" spans="1:10" ht="105.75" customHeight="1">
      <c r="A182" s="66"/>
      <c r="B182" s="50">
        <v>5</v>
      </c>
      <c r="C182" s="141" t="s">
        <v>245</v>
      </c>
      <c r="D182" s="131">
        <v>415963</v>
      </c>
      <c r="E182" s="132" t="s">
        <v>259</v>
      </c>
      <c r="F182" s="50" t="s">
        <v>260</v>
      </c>
      <c r="G182" s="128">
        <v>29280840</v>
      </c>
      <c r="H182" s="129" t="s">
        <v>261</v>
      </c>
      <c r="I182" s="130" t="s">
        <v>249</v>
      </c>
      <c r="J182" s="143"/>
    </row>
    <row r="183" spans="1:10" ht="30.75" customHeight="1">
      <c r="A183" s="66"/>
      <c r="B183" s="50">
        <v>6</v>
      </c>
      <c r="C183" s="141" t="s">
        <v>245</v>
      </c>
      <c r="D183" s="131">
        <v>416471</v>
      </c>
      <c r="E183" s="132" t="s">
        <v>262</v>
      </c>
      <c r="F183" s="50" t="s">
        <v>263</v>
      </c>
      <c r="G183" s="128">
        <v>29679959</v>
      </c>
      <c r="H183" s="129" t="s">
        <v>264</v>
      </c>
      <c r="I183" s="130" t="s">
        <v>249</v>
      </c>
      <c r="J183" s="143"/>
    </row>
    <row r="184" spans="1:10" ht="30.75" customHeight="1">
      <c r="A184" s="66"/>
      <c r="B184" s="50">
        <v>7</v>
      </c>
      <c r="C184" s="141" t="s">
        <v>245</v>
      </c>
      <c r="D184" s="131">
        <v>417393</v>
      </c>
      <c r="E184" s="132" t="s">
        <v>265</v>
      </c>
      <c r="F184" s="50" t="s">
        <v>266</v>
      </c>
      <c r="G184" s="128">
        <v>18000000</v>
      </c>
      <c r="H184" s="129" t="s">
        <v>267</v>
      </c>
      <c r="I184" s="130" t="s">
        <v>249</v>
      </c>
      <c r="J184" s="143"/>
    </row>
    <row r="185" spans="1:10" ht="30.75" customHeight="1">
      <c r="A185" s="66"/>
      <c r="B185" s="291">
        <v>8</v>
      </c>
      <c r="C185" s="294" t="s">
        <v>245</v>
      </c>
      <c r="D185" s="297">
        <v>407507</v>
      </c>
      <c r="E185" s="300" t="s">
        <v>580</v>
      </c>
      <c r="F185" s="300" t="s">
        <v>581</v>
      </c>
      <c r="G185" s="218">
        <v>37774000</v>
      </c>
      <c r="H185" s="219" t="s">
        <v>582</v>
      </c>
      <c r="I185" s="266" t="s">
        <v>249</v>
      </c>
      <c r="J185" s="267"/>
    </row>
    <row r="186" spans="1:10" ht="30.75" customHeight="1">
      <c r="A186" s="66"/>
      <c r="B186" s="292"/>
      <c r="C186" s="295"/>
      <c r="D186" s="298"/>
      <c r="E186" s="301"/>
      <c r="F186" s="301"/>
      <c r="G186" s="218">
        <v>3130000</v>
      </c>
      <c r="H186" s="219" t="s">
        <v>583</v>
      </c>
      <c r="I186" s="268"/>
      <c r="J186" s="269"/>
    </row>
    <row r="187" spans="1:10" ht="30.75" customHeight="1">
      <c r="A187" s="66"/>
      <c r="B187" s="293"/>
      <c r="C187" s="296"/>
      <c r="D187" s="299"/>
      <c r="E187" s="302"/>
      <c r="F187" s="302"/>
      <c r="G187" s="218">
        <v>3315000</v>
      </c>
      <c r="H187" s="219" t="s">
        <v>584</v>
      </c>
      <c r="I187" s="270"/>
      <c r="J187" s="271"/>
    </row>
    <row r="188" spans="1:10" ht="30.75" customHeight="1">
      <c r="A188" s="66"/>
      <c r="B188" s="50">
        <v>11</v>
      </c>
      <c r="C188" s="141" t="s">
        <v>245</v>
      </c>
      <c r="D188" s="131">
        <v>420986</v>
      </c>
      <c r="E188" s="132" t="s">
        <v>268</v>
      </c>
      <c r="F188" s="50" t="s">
        <v>269</v>
      </c>
      <c r="G188" s="128">
        <v>77028800</v>
      </c>
      <c r="H188" s="129" t="s">
        <v>270</v>
      </c>
      <c r="I188" s="130" t="s">
        <v>249</v>
      </c>
      <c r="J188" s="143"/>
    </row>
    <row r="189" spans="1:10" ht="30.75" customHeight="1">
      <c r="A189" s="66"/>
      <c r="B189" s="375">
        <v>12</v>
      </c>
      <c r="C189" s="141" t="s">
        <v>245</v>
      </c>
      <c r="D189" s="376">
        <v>421377</v>
      </c>
      <c r="E189" s="377" t="s">
        <v>271</v>
      </c>
      <c r="F189" s="375" t="s">
        <v>272</v>
      </c>
      <c r="G189" s="128">
        <v>0</v>
      </c>
      <c r="H189" s="142" t="s">
        <v>273</v>
      </c>
      <c r="I189" s="338" t="s">
        <v>249</v>
      </c>
      <c r="J189" s="339"/>
    </row>
    <row r="190" spans="1:10" ht="30" customHeight="1">
      <c r="A190" s="66"/>
      <c r="B190" s="375"/>
      <c r="C190" s="141" t="s">
        <v>245</v>
      </c>
      <c r="D190" s="376"/>
      <c r="E190" s="377"/>
      <c r="F190" s="375"/>
      <c r="G190" s="128">
        <v>42800000</v>
      </c>
      <c r="H190" s="142" t="s">
        <v>274</v>
      </c>
      <c r="I190" s="340"/>
      <c r="J190" s="341"/>
    </row>
    <row r="191" spans="1:10" ht="79.5" customHeight="1">
      <c r="A191" s="66"/>
      <c r="B191" s="375"/>
      <c r="C191" s="141" t="s">
        <v>245</v>
      </c>
      <c r="D191" s="376"/>
      <c r="E191" s="377"/>
      <c r="F191" s="375"/>
      <c r="G191" s="128">
        <v>84226240</v>
      </c>
      <c r="H191" s="142" t="s">
        <v>275</v>
      </c>
      <c r="I191" s="342"/>
      <c r="J191" s="343"/>
    </row>
    <row r="192" spans="1:10" ht="30" customHeight="1">
      <c r="A192" s="66"/>
      <c r="B192" s="375">
        <v>13</v>
      </c>
      <c r="C192" s="141" t="s">
        <v>245</v>
      </c>
      <c r="D192" s="376">
        <v>421376</v>
      </c>
      <c r="E192" s="377" t="s">
        <v>276</v>
      </c>
      <c r="F192" s="375" t="s">
        <v>277</v>
      </c>
      <c r="G192" s="128">
        <v>8235000</v>
      </c>
      <c r="H192" s="134" t="s">
        <v>278</v>
      </c>
      <c r="I192" s="338" t="s">
        <v>249</v>
      </c>
      <c r="J192" s="339"/>
    </row>
    <row r="193" spans="1:10" ht="30" customHeight="1">
      <c r="A193" s="66"/>
      <c r="B193" s="375"/>
      <c r="C193" s="141" t="s">
        <v>245</v>
      </c>
      <c r="D193" s="376"/>
      <c r="E193" s="377"/>
      <c r="F193" s="375"/>
      <c r="G193" s="128">
        <v>108100000</v>
      </c>
      <c r="H193" s="134" t="s">
        <v>279</v>
      </c>
      <c r="I193" s="340"/>
      <c r="J193" s="341"/>
    </row>
    <row r="194" spans="1:10" ht="29.25" customHeight="1">
      <c r="A194" s="66"/>
      <c r="B194" s="375"/>
      <c r="C194" s="141" t="s">
        <v>245</v>
      </c>
      <c r="D194" s="376"/>
      <c r="E194" s="377"/>
      <c r="F194" s="375"/>
      <c r="G194" s="128">
        <v>0</v>
      </c>
      <c r="H194" s="134" t="s">
        <v>280</v>
      </c>
      <c r="I194" s="342"/>
      <c r="J194" s="343"/>
    </row>
    <row r="195" spans="1:10" ht="105" customHeight="1">
      <c r="A195" s="66"/>
      <c r="B195" s="50">
        <v>14</v>
      </c>
      <c r="C195" s="141" t="s">
        <v>245</v>
      </c>
      <c r="D195" s="135">
        <v>422277</v>
      </c>
      <c r="E195" s="129" t="s">
        <v>281</v>
      </c>
      <c r="F195" s="129" t="s">
        <v>282</v>
      </c>
      <c r="G195" s="128">
        <v>5400000000</v>
      </c>
      <c r="H195" s="129" t="s">
        <v>283</v>
      </c>
      <c r="I195" s="344" t="s">
        <v>284</v>
      </c>
      <c r="J195" s="345"/>
    </row>
    <row r="196" spans="1:10" ht="29.25" customHeight="1">
      <c r="A196" s="66"/>
      <c r="B196" s="375">
        <v>15</v>
      </c>
      <c r="C196" s="141" t="s">
        <v>245</v>
      </c>
      <c r="D196" s="381">
        <v>373491</v>
      </c>
      <c r="E196" s="362" t="s">
        <v>285</v>
      </c>
      <c r="F196" s="333" t="s">
        <v>286</v>
      </c>
      <c r="G196" s="128">
        <v>252000</v>
      </c>
      <c r="H196" s="134" t="s">
        <v>287</v>
      </c>
      <c r="I196" s="346" t="s">
        <v>288</v>
      </c>
      <c r="J196" s="347"/>
    </row>
    <row r="197" spans="1:10" ht="29.25" customHeight="1">
      <c r="A197" s="66"/>
      <c r="B197" s="375"/>
      <c r="C197" s="141" t="s">
        <v>245</v>
      </c>
      <c r="D197" s="381"/>
      <c r="E197" s="380"/>
      <c r="F197" s="333"/>
      <c r="G197" s="128">
        <v>85000</v>
      </c>
      <c r="H197" s="134" t="s">
        <v>289</v>
      </c>
      <c r="I197" s="348"/>
      <c r="J197" s="349"/>
    </row>
    <row r="198" spans="1:10" ht="29.25" customHeight="1">
      <c r="A198" s="66"/>
      <c r="B198" s="375"/>
      <c r="C198" s="141" t="s">
        <v>245</v>
      </c>
      <c r="D198" s="381"/>
      <c r="E198" s="380"/>
      <c r="F198" s="333"/>
      <c r="G198" s="128">
        <v>733500</v>
      </c>
      <c r="H198" s="134" t="s">
        <v>290</v>
      </c>
      <c r="I198" s="348"/>
      <c r="J198" s="349"/>
    </row>
    <row r="199" spans="1:10" ht="29.25" customHeight="1">
      <c r="A199" s="66"/>
      <c r="B199" s="375"/>
      <c r="C199" s="141" t="s">
        <v>245</v>
      </c>
      <c r="D199" s="381"/>
      <c r="E199" s="380"/>
      <c r="F199" s="333"/>
      <c r="G199" s="128">
        <v>401500</v>
      </c>
      <c r="H199" s="134" t="s">
        <v>291</v>
      </c>
      <c r="I199" s="348"/>
      <c r="J199" s="349"/>
    </row>
    <row r="200" spans="1:10" ht="29.25" customHeight="1">
      <c r="A200" s="66"/>
      <c r="B200" s="375"/>
      <c r="C200" s="141" t="s">
        <v>245</v>
      </c>
      <c r="D200" s="381"/>
      <c r="E200" s="380"/>
      <c r="F200" s="333"/>
      <c r="G200" s="128">
        <v>7793750</v>
      </c>
      <c r="H200" s="134" t="s">
        <v>292</v>
      </c>
      <c r="I200" s="348"/>
      <c r="J200" s="349"/>
    </row>
    <row r="201" spans="1:10" ht="29.25" customHeight="1">
      <c r="A201" s="66"/>
      <c r="B201" s="375"/>
      <c r="C201" s="141" t="s">
        <v>245</v>
      </c>
      <c r="D201" s="381"/>
      <c r="E201" s="380"/>
      <c r="F201" s="333"/>
      <c r="G201" s="128">
        <v>210000</v>
      </c>
      <c r="H201" s="134" t="s">
        <v>293</v>
      </c>
      <c r="I201" s="348"/>
      <c r="J201" s="349"/>
    </row>
    <row r="202" spans="1:10" ht="29.25" customHeight="1">
      <c r="A202" s="66"/>
      <c r="B202" s="375"/>
      <c r="C202" s="141" t="s">
        <v>245</v>
      </c>
      <c r="D202" s="381"/>
      <c r="E202" s="380"/>
      <c r="F202" s="333"/>
      <c r="G202" s="128">
        <v>4450000</v>
      </c>
      <c r="H202" s="134" t="s">
        <v>294</v>
      </c>
      <c r="I202" s="348"/>
      <c r="J202" s="349"/>
    </row>
    <row r="203" spans="1:10" ht="29.25" customHeight="1">
      <c r="A203" s="66"/>
      <c r="B203" s="375"/>
      <c r="C203" s="141" t="s">
        <v>245</v>
      </c>
      <c r="D203" s="381"/>
      <c r="E203" s="363"/>
      <c r="F203" s="333"/>
      <c r="G203" s="128">
        <v>673900</v>
      </c>
      <c r="H203" s="134" t="s">
        <v>295</v>
      </c>
      <c r="I203" s="350"/>
      <c r="J203" s="351"/>
    </row>
    <row r="204" spans="1:10" ht="29.25" customHeight="1">
      <c r="A204" s="66"/>
      <c r="B204" s="333">
        <v>16</v>
      </c>
      <c r="C204" s="141" t="s">
        <v>245</v>
      </c>
      <c r="D204" s="382">
        <v>373491</v>
      </c>
      <c r="E204" s="362" t="s">
        <v>285</v>
      </c>
      <c r="F204" s="333" t="s">
        <v>286</v>
      </c>
      <c r="G204" s="128">
        <v>220500</v>
      </c>
      <c r="H204" s="134" t="s">
        <v>290</v>
      </c>
      <c r="I204" s="352" t="s">
        <v>288</v>
      </c>
      <c r="J204" s="353"/>
    </row>
    <row r="205" spans="1:10" ht="29.25" customHeight="1">
      <c r="A205" s="66"/>
      <c r="B205" s="333"/>
      <c r="C205" s="141" t="s">
        <v>245</v>
      </c>
      <c r="D205" s="382"/>
      <c r="E205" s="380"/>
      <c r="F205" s="333"/>
      <c r="G205" s="128">
        <v>172000</v>
      </c>
      <c r="H205" s="134" t="s">
        <v>291</v>
      </c>
      <c r="I205" s="354"/>
      <c r="J205" s="355"/>
    </row>
    <row r="206" spans="1:10" ht="29.25" customHeight="1">
      <c r="A206" s="66"/>
      <c r="B206" s="333"/>
      <c r="C206" s="141" t="s">
        <v>245</v>
      </c>
      <c r="D206" s="382"/>
      <c r="E206" s="363"/>
      <c r="F206" s="333"/>
      <c r="G206" s="128">
        <v>345000</v>
      </c>
      <c r="H206" s="134" t="s">
        <v>296</v>
      </c>
      <c r="I206" s="356"/>
      <c r="J206" s="357"/>
    </row>
    <row r="207" spans="1:10" ht="57" customHeight="1">
      <c r="A207" s="66"/>
      <c r="B207" s="175">
        <v>17</v>
      </c>
      <c r="C207" s="141" t="s">
        <v>245</v>
      </c>
      <c r="D207" s="137">
        <v>382392</v>
      </c>
      <c r="E207" s="138" t="s">
        <v>297</v>
      </c>
      <c r="F207" s="136" t="s">
        <v>286</v>
      </c>
      <c r="G207" s="128">
        <v>6000000</v>
      </c>
      <c r="H207" s="134" t="s">
        <v>291</v>
      </c>
      <c r="I207" s="136" t="s">
        <v>288</v>
      </c>
      <c r="J207" s="143"/>
    </row>
    <row r="208" spans="1:10" ht="29.25" customHeight="1">
      <c r="A208" s="66"/>
      <c r="B208" s="175">
        <v>18</v>
      </c>
      <c r="C208" s="141" t="s">
        <v>245</v>
      </c>
      <c r="D208" s="137">
        <v>397873</v>
      </c>
      <c r="E208" s="138" t="s">
        <v>298</v>
      </c>
      <c r="F208" s="136" t="s">
        <v>286</v>
      </c>
      <c r="G208" s="128">
        <v>2898000</v>
      </c>
      <c r="H208" s="134" t="s">
        <v>299</v>
      </c>
      <c r="I208" s="136" t="s">
        <v>288</v>
      </c>
      <c r="J208" s="143"/>
    </row>
    <row r="209" spans="1:10" ht="29.25" customHeight="1">
      <c r="A209" s="66"/>
      <c r="B209" s="175">
        <v>19</v>
      </c>
      <c r="C209" s="141" t="s">
        <v>245</v>
      </c>
      <c r="D209" s="137">
        <v>387663</v>
      </c>
      <c r="E209" s="138" t="s">
        <v>300</v>
      </c>
      <c r="F209" s="136" t="s">
        <v>286</v>
      </c>
      <c r="G209" s="128">
        <v>2830000</v>
      </c>
      <c r="H209" s="134" t="s">
        <v>301</v>
      </c>
      <c r="I209" s="136" t="s">
        <v>288</v>
      </c>
      <c r="J209" s="143"/>
    </row>
    <row r="210" spans="1:10" ht="57.75" customHeight="1">
      <c r="A210" s="66"/>
      <c r="B210" s="175">
        <v>20</v>
      </c>
      <c r="C210" s="141" t="s">
        <v>245</v>
      </c>
      <c r="D210" s="137">
        <v>382392</v>
      </c>
      <c r="E210" s="138" t="s">
        <v>297</v>
      </c>
      <c r="F210" s="136" t="s">
        <v>286</v>
      </c>
      <c r="G210" s="128">
        <v>6300000</v>
      </c>
      <c r="H210" s="134" t="s">
        <v>197</v>
      </c>
      <c r="I210" s="136" t="s">
        <v>288</v>
      </c>
      <c r="J210" s="143"/>
    </row>
    <row r="211" spans="1:10" ht="29.25" customHeight="1">
      <c r="A211" s="66"/>
      <c r="B211" s="358">
        <v>21</v>
      </c>
      <c r="C211" s="141" t="s">
        <v>245</v>
      </c>
      <c r="D211" s="360">
        <v>370374</v>
      </c>
      <c r="E211" s="362" t="s">
        <v>302</v>
      </c>
      <c r="F211" s="358" t="s">
        <v>286</v>
      </c>
      <c r="G211" s="128">
        <v>181555</v>
      </c>
      <c r="H211" s="134" t="s">
        <v>303</v>
      </c>
      <c r="I211" s="136" t="s">
        <v>288</v>
      </c>
      <c r="J211" s="143"/>
    </row>
    <row r="212" spans="1:10" ht="29.25" customHeight="1">
      <c r="A212" s="66"/>
      <c r="B212" s="359"/>
      <c r="C212" s="141" t="s">
        <v>245</v>
      </c>
      <c r="D212" s="361"/>
      <c r="E212" s="363"/>
      <c r="F212" s="359"/>
      <c r="G212" s="128">
        <v>1714500</v>
      </c>
      <c r="H212" s="134" t="s">
        <v>304</v>
      </c>
      <c r="I212" s="346" t="s">
        <v>288</v>
      </c>
      <c r="J212" s="347"/>
    </row>
    <row r="213" spans="1:10" ht="29.25" customHeight="1">
      <c r="A213" s="66"/>
      <c r="B213" s="358">
        <v>22</v>
      </c>
      <c r="C213" s="141" t="s">
        <v>245</v>
      </c>
      <c r="D213" s="360">
        <v>373491</v>
      </c>
      <c r="E213" s="362" t="s">
        <v>285</v>
      </c>
      <c r="F213" s="358" t="s">
        <v>286</v>
      </c>
      <c r="G213" s="128">
        <v>11725000</v>
      </c>
      <c r="H213" s="134" t="s">
        <v>287</v>
      </c>
      <c r="I213" s="348"/>
      <c r="J213" s="349"/>
    </row>
    <row r="214" spans="1:10" ht="29.25" customHeight="1">
      <c r="A214" s="66"/>
      <c r="B214" s="378"/>
      <c r="C214" s="141" t="s">
        <v>245</v>
      </c>
      <c r="D214" s="379"/>
      <c r="E214" s="380"/>
      <c r="F214" s="378"/>
      <c r="G214" s="128">
        <v>29478800</v>
      </c>
      <c r="H214" s="134" t="s">
        <v>305</v>
      </c>
      <c r="I214" s="348"/>
      <c r="J214" s="349"/>
    </row>
    <row r="215" spans="1:10" ht="29.25" customHeight="1">
      <c r="A215" s="66"/>
      <c r="B215" s="378"/>
      <c r="C215" s="141" t="s">
        <v>245</v>
      </c>
      <c r="D215" s="379"/>
      <c r="E215" s="380"/>
      <c r="F215" s="378"/>
      <c r="G215" s="128">
        <v>2425000</v>
      </c>
      <c r="H215" s="134" t="s">
        <v>290</v>
      </c>
      <c r="I215" s="348"/>
      <c r="J215" s="349"/>
    </row>
    <row r="216" spans="1:10" ht="29.25" customHeight="1">
      <c r="A216" s="66"/>
      <c r="B216" s="378"/>
      <c r="C216" s="141" t="s">
        <v>245</v>
      </c>
      <c r="D216" s="379"/>
      <c r="E216" s="380"/>
      <c r="F216" s="378"/>
      <c r="G216" s="128">
        <v>3329500</v>
      </c>
      <c r="H216" s="134" t="s">
        <v>291</v>
      </c>
      <c r="I216" s="348"/>
      <c r="J216" s="349"/>
    </row>
    <row r="217" spans="1:10" ht="29.25" customHeight="1">
      <c r="A217" s="66"/>
      <c r="B217" s="359"/>
      <c r="C217" s="141" t="s">
        <v>245</v>
      </c>
      <c r="D217" s="361"/>
      <c r="E217" s="363"/>
      <c r="F217" s="359"/>
      <c r="G217" s="128">
        <v>3030000</v>
      </c>
      <c r="H217" s="134" t="s">
        <v>292</v>
      </c>
      <c r="I217" s="350"/>
      <c r="J217" s="351"/>
    </row>
    <row r="218" spans="1:10" ht="29.25" customHeight="1">
      <c r="A218" s="66"/>
      <c r="B218" s="333">
        <v>23</v>
      </c>
      <c r="C218" s="141" t="s">
        <v>245</v>
      </c>
      <c r="D218" s="334">
        <v>373824</v>
      </c>
      <c r="E218" s="335" t="s">
        <v>306</v>
      </c>
      <c r="F218" s="333" t="s">
        <v>286</v>
      </c>
      <c r="G218" s="128">
        <v>95000</v>
      </c>
      <c r="H218" s="134" t="s">
        <v>293</v>
      </c>
      <c r="I218" s="346" t="s">
        <v>288</v>
      </c>
      <c r="J218" s="347"/>
    </row>
    <row r="219" spans="1:10" ht="29.25" customHeight="1">
      <c r="A219" s="66"/>
      <c r="B219" s="333"/>
      <c r="C219" s="141" t="s">
        <v>245</v>
      </c>
      <c r="D219" s="334"/>
      <c r="E219" s="335"/>
      <c r="F219" s="333"/>
      <c r="G219" s="128">
        <v>3420000</v>
      </c>
      <c r="H219" s="134" t="s">
        <v>294</v>
      </c>
      <c r="I219" s="348"/>
      <c r="J219" s="349"/>
    </row>
    <row r="220" spans="1:10" ht="29.25" customHeight="1">
      <c r="A220" s="66"/>
      <c r="B220" s="333"/>
      <c r="C220" s="141" t="s">
        <v>245</v>
      </c>
      <c r="D220" s="334"/>
      <c r="E220" s="335"/>
      <c r="F220" s="333"/>
      <c r="G220" s="128">
        <v>10589700</v>
      </c>
      <c r="H220" s="134" t="s">
        <v>295</v>
      </c>
      <c r="I220" s="348"/>
      <c r="J220" s="349"/>
    </row>
    <row r="221" spans="1:10" ht="29.25" customHeight="1">
      <c r="A221" s="66"/>
      <c r="B221" s="333"/>
      <c r="C221" s="141" t="s">
        <v>245</v>
      </c>
      <c r="D221" s="334"/>
      <c r="E221" s="335"/>
      <c r="F221" s="333"/>
      <c r="G221" s="128">
        <v>85000</v>
      </c>
      <c r="H221" s="134" t="s">
        <v>307</v>
      </c>
      <c r="I221" s="348"/>
      <c r="J221" s="349"/>
    </row>
    <row r="222" spans="1:10" ht="29.25" customHeight="1">
      <c r="A222" s="66"/>
      <c r="B222" s="333"/>
      <c r="C222" s="141" t="s">
        <v>245</v>
      </c>
      <c r="D222" s="334"/>
      <c r="E222" s="335"/>
      <c r="F222" s="333"/>
      <c r="G222" s="128">
        <v>8590000</v>
      </c>
      <c r="H222" s="134" t="s">
        <v>290</v>
      </c>
      <c r="I222" s="348"/>
      <c r="J222" s="349"/>
    </row>
    <row r="223" spans="1:10" ht="29.25" customHeight="1">
      <c r="A223" s="66"/>
      <c r="B223" s="333"/>
      <c r="C223" s="141" t="s">
        <v>245</v>
      </c>
      <c r="D223" s="334"/>
      <c r="E223" s="335"/>
      <c r="F223" s="333"/>
      <c r="G223" s="128">
        <v>3750000</v>
      </c>
      <c r="H223" s="134" t="s">
        <v>296</v>
      </c>
      <c r="I223" s="350"/>
      <c r="J223" s="351"/>
    </row>
    <row r="224" spans="1:10" ht="29.25" customHeight="1">
      <c r="A224" s="66"/>
      <c r="B224" s="175">
        <v>24</v>
      </c>
      <c r="C224" s="141" t="s">
        <v>245</v>
      </c>
      <c r="D224" s="137">
        <v>373824</v>
      </c>
      <c r="E224" s="138" t="s">
        <v>306</v>
      </c>
      <c r="F224" s="136" t="s">
        <v>286</v>
      </c>
      <c r="G224" s="128">
        <v>6258000</v>
      </c>
      <c r="H224" s="134" t="s">
        <v>308</v>
      </c>
      <c r="I224" s="136" t="s">
        <v>288</v>
      </c>
      <c r="J224" s="143"/>
    </row>
    <row r="225" spans="1:10" ht="29.25" customHeight="1">
      <c r="A225" s="66"/>
      <c r="B225" s="175">
        <v>25</v>
      </c>
      <c r="C225" s="141" t="s">
        <v>245</v>
      </c>
      <c r="D225" s="137">
        <v>373491</v>
      </c>
      <c r="E225" s="136" t="s">
        <v>285</v>
      </c>
      <c r="F225" s="136" t="s">
        <v>286</v>
      </c>
      <c r="G225" s="128">
        <v>1995200</v>
      </c>
      <c r="H225" s="134" t="s">
        <v>305</v>
      </c>
      <c r="I225" s="136" t="s">
        <v>288</v>
      </c>
      <c r="J225" s="143"/>
    </row>
    <row r="226" spans="1:10" ht="29.25" customHeight="1">
      <c r="A226" s="66"/>
      <c r="B226" s="175">
        <v>26</v>
      </c>
      <c r="C226" s="141" t="s">
        <v>245</v>
      </c>
      <c r="D226" s="137">
        <v>382392</v>
      </c>
      <c r="E226" s="138" t="s">
        <v>297</v>
      </c>
      <c r="F226" s="136" t="s">
        <v>286</v>
      </c>
      <c r="G226" s="128">
        <v>14400000</v>
      </c>
      <c r="H226" s="134" t="s">
        <v>197</v>
      </c>
      <c r="I226" s="136" t="s">
        <v>288</v>
      </c>
      <c r="J226" s="143"/>
    </row>
    <row r="227" spans="1:10" ht="29.25" customHeight="1">
      <c r="A227" s="66"/>
      <c r="B227" s="175">
        <v>27</v>
      </c>
      <c r="C227" s="141" t="s">
        <v>245</v>
      </c>
      <c r="D227" s="137">
        <v>387663</v>
      </c>
      <c r="E227" s="136" t="s">
        <v>298</v>
      </c>
      <c r="F227" s="136" t="s">
        <v>286</v>
      </c>
      <c r="G227" s="128">
        <v>5310000</v>
      </c>
      <c r="H227" s="134" t="s">
        <v>309</v>
      </c>
      <c r="I227" s="136" t="s">
        <v>288</v>
      </c>
      <c r="J227" s="143"/>
    </row>
    <row r="228" spans="1:10" ht="29.25" customHeight="1">
      <c r="A228" s="66"/>
      <c r="B228" s="175">
        <v>28</v>
      </c>
      <c r="C228" s="141" t="s">
        <v>245</v>
      </c>
      <c r="D228" s="137">
        <v>373491</v>
      </c>
      <c r="E228" s="136" t="s">
        <v>285</v>
      </c>
      <c r="F228" s="136" t="s">
        <v>286</v>
      </c>
      <c r="G228" s="128">
        <v>1375000</v>
      </c>
      <c r="H228" s="134" t="s">
        <v>292</v>
      </c>
      <c r="I228" s="136" t="s">
        <v>288</v>
      </c>
      <c r="J228" s="143"/>
    </row>
    <row r="229" spans="1:10" ht="29.25" customHeight="1">
      <c r="A229" s="66"/>
      <c r="B229" s="175">
        <v>29</v>
      </c>
      <c r="C229" s="141" t="s">
        <v>245</v>
      </c>
      <c r="D229" s="137">
        <v>373824</v>
      </c>
      <c r="E229" s="138" t="s">
        <v>306</v>
      </c>
      <c r="F229" s="136" t="s">
        <v>286</v>
      </c>
      <c r="G229" s="128">
        <v>697125</v>
      </c>
      <c r="H229" s="134" t="s">
        <v>291</v>
      </c>
      <c r="I229" s="136" t="s">
        <v>288</v>
      </c>
      <c r="J229" s="143"/>
    </row>
    <row r="230" spans="1:10" ht="29.25" customHeight="1">
      <c r="A230" s="66"/>
      <c r="B230" s="175">
        <v>30</v>
      </c>
      <c r="C230" s="141" t="s">
        <v>245</v>
      </c>
      <c r="D230" s="137">
        <v>373824</v>
      </c>
      <c r="E230" s="138" t="s">
        <v>306</v>
      </c>
      <c r="F230" s="136" t="s">
        <v>286</v>
      </c>
      <c r="G230" s="128">
        <v>289100</v>
      </c>
      <c r="H230" s="134" t="s">
        <v>308</v>
      </c>
      <c r="I230" s="136" t="s">
        <v>288</v>
      </c>
      <c r="J230" s="143"/>
    </row>
    <row r="231" spans="1:10" ht="29.25" customHeight="1">
      <c r="A231" s="66"/>
      <c r="B231" s="175">
        <v>31</v>
      </c>
      <c r="C231" s="141" t="s">
        <v>245</v>
      </c>
      <c r="D231" s="137">
        <v>373491</v>
      </c>
      <c r="E231" s="136" t="s">
        <v>285</v>
      </c>
      <c r="F231" s="136" t="s">
        <v>286</v>
      </c>
      <c r="G231" s="128">
        <v>150000</v>
      </c>
      <c r="H231" s="134" t="s">
        <v>292</v>
      </c>
      <c r="I231" s="136" t="s">
        <v>288</v>
      </c>
      <c r="J231" s="143"/>
    </row>
    <row r="232" spans="1:10" ht="29.25" customHeight="1">
      <c r="A232" s="66"/>
      <c r="B232" s="175">
        <v>32</v>
      </c>
      <c r="C232" s="141" t="s">
        <v>245</v>
      </c>
      <c r="D232" s="137">
        <v>387663</v>
      </c>
      <c r="E232" s="136" t="s">
        <v>298</v>
      </c>
      <c r="F232" s="136" t="s">
        <v>286</v>
      </c>
      <c r="G232" s="128">
        <v>1750000</v>
      </c>
      <c r="H232" s="134" t="s">
        <v>309</v>
      </c>
      <c r="I232" s="136" t="s">
        <v>288</v>
      </c>
      <c r="J232" s="143"/>
    </row>
    <row r="233" spans="1:10" ht="45.75" customHeight="1">
      <c r="A233" s="72"/>
      <c r="B233" s="106"/>
      <c r="C233" s="106"/>
      <c r="D233" s="107"/>
      <c r="E233" s="107"/>
      <c r="F233" s="107"/>
      <c r="G233" s="107"/>
      <c r="H233" s="107"/>
      <c r="I233" s="108"/>
      <c r="J233" s="108"/>
    </row>
    <row r="234" spans="1:10" ht="45.75" customHeight="1">
      <c r="A234" s="72"/>
      <c r="B234" s="106"/>
      <c r="C234" s="144" t="s">
        <v>318</v>
      </c>
      <c r="D234" s="145"/>
      <c r="E234" s="107"/>
      <c r="F234" s="107"/>
      <c r="G234" s="107"/>
      <c r="H234" s="107"/>
      <c r="I234" s="108"/>
      <c r="J234" s="108"/>
    </row>
    <row r="235" spans="1:10" ht="45.75" customHeight="1">
      <c r="A235" s="72"/>
      <c r="B235" s="106"/>
      <c r="C235" s="144" t="s">
        <v>319</v>
      </c>
      <c r="D235" s="145"/>
      <c r="E235" s="107"/>
      <c r="F235" s="107"/>
      <c r="G235" s="107"/>
      <c r="H235" s="107"/>
      <c r="I235" s="108"/>
      <c r="J235" s="108"/>
    </row>
    <row r="236" spans="1:10" ht="45.75" customHeight="1">
      <c r="A236" s="72"/>
      <c r="B236" s="106"/>
      <c r="C236" s="144" t="s">
        <v>320</v>
      </c>
      <c r="D236" s="145"/>
      <c r="E236" s="107"/>
      <c r="F236" s="107"/>
      <c r="G236" s="107"/>
      <c r="H236" s="107"/>
      <c r="I236" s="108"/>
      <c r="J236" s="108"/>
    </row>
    <row r="237" spans="1:10" ht="45.75" customHeight="1">
      <c r="A237" s="72"/>
      <c r="B237" s="106"/>
      <c r="C237" s="106"/>
      <c r="D237" s="107"/>
      <c r="E237" s="107"/>
      <c r="F237" s="107"/>
      <c r="G237" s="107"/>
      <c r="H237" s="107"/>
      <c r="I237" s="108"/>
      <c r="J237" s="108"/>
    </row>
    <row r="238" spans="1:10" ht="39" customHeight="1">
      <c r="A238" s="67"/>
      <c r="B238" s="68"/>
      <c r="C238" s="68"/>
      <c r="D238" s="69"/>
      <c r="E238" s="70"/>
      <c r="F238" s="70"/>
      <c r="G238" s="70"/>
      <c r="H238" s="71"/>
      <c r="I238" s="4"/>
    </row>
    <row r="239" spans="1:10" ht="39" customHeight="1" thickBot="1">
      <c r="A239" s="67"/>
      <c r="B239" s="100" t="s">
        <v>198</v>
      </c>
      <c r="C239" s="101"/>
      <c r="D239" s="101"/>
      <c r="E239" s="101"/>
      <c r="F239" s="101"/>
      <c r="G239" s="101"/>
      <c r="H239" s="101"/>
      <c r="I239" s="102"/>
      <c r="J239" s="102"/>
    </row>
    <row r="240" spans="1:10" ht="34.5" customHeight="1" thickBot="1">
      <c r="A240" s="67"/>
      <c r="B240" s="146" t="s">
        <v>32</v>
      </c>
      <c r="C240" s="147" t="s">
        <v>158</v>
      </c>
      <c r="D240" s="147" t="s">
        <v>18</v>
      </c>
      <c r="E240" s="147" t="s">
        <v>159</v>
      </c>
      <c r="F240" s="147" t="s">
        <v>324</v>
      </c>
      <c r="G240" s="148" t="s">
        <v>33</v>
      </c>
      <c r="H240" s="149" t="s">
        <v>12</v>
      </c>
      <c r="I240" s="4"/>
    </row>
    <row r="241" spans="1:9" ht="34.5" customHeight="1" thickBot="1">
      <c r="A241" s="67"/>
      <c r="B241" s="150">
        <v>110</v>
      </c>
      <c r="C241" s="151">
        <v>111</v>
      </c>
      <c r="D241" s="152" t="s">
        <v>325</v>
      </c>
      <c r="E241" s="153">
        <v>23842700000</v>
      </c>
      <c r="F241" s="153">
        <v>23842700000</v>
      </c>
      <c r="G241" s="153">
        <v>0</v>
      </c>
      <c r="H241" s="154" t="s">
        <v>160</v>
      </c>
      <c r="I241" s="4"/>
    </row>
    <row r="242" spans="1:9" ht="34.5" customHeight="1" thickBot="1">
      <c r="A242" s="67"/>
      <c r="B242" s="150">
        <v>110</v>
      </c>
      <c r="C242" s="151">
        <v>113</v>
      </c>
      <c r="D242" s="152" t="s">
        <v>326</v>
      </c>
      <c r="E242" s="153">
        <v>863628000</v>
      </c>
      <c r="F242" s="153">
        <v>863274650</v>
      </c>
      <c r="G242" s="153">
        <v>353350</v>
      </c>
      <c r="H242" s="154" t="s">
        <v>160</v>
      </c>
      <c r="I242" s="4"/>
    </row>
    <row r="243" spans="1:9" ht="34.5" customHeight="1" thickBot="1">
      <c r="A243" s="67"/>
      <c r="B243" s="150">
        <v>110</v>
      </c>
      <c r="C243" s="151">
        <v>114</v>
      </c>
      <c r="D243" s="152" t="s">
        <v>327</v>
      </c>
      <c r="E243" s="153">
        <v>2058860667</v>
      </c>
      <c r="F243" s="153">
        <v>1921722432</v>
      </c>
      <c r="G243" s="153">
        <v>137138235</v>
      </c>
      <c r="H243" s="154" t="s">
        <v>160</v>
      </c>
      <c r="I243" s="4"/>
    </row>
    <row r="244" spans="1:9" ht="34.5" customHeight="1" thickBot="1">
      <c r="A244" s="67"/>
      <c r="B244" s="150">
        <v>120</v>
      </c>
      <c r="C244" s="151">
        <v>123</v>
      </c>
      <c r="D244" s="152" t="s">
        <v>328</v>
      </c>
      <c r="E244" s="155">
        <v>479800000</v>
      </c>
      <c r="F244" s="155">
        <v>440026251</v>
      </c>
      <c r="G244" s="155">
        <v>39773749</v>
      </c>
      <c r="H244" s="154" t="s">
        <v>160</v>
      </c>
      <c r="I244" s="4"/>
    </row>
    <row r="245" spans="1:9" ht="34.5" customHeight="1" thickBot="1">
      <c r="A245" s="67"/>
      <c r="B245" s="150">
        <v>130</v>
      </c>
      <c r="C245" s="151">
        <v>131</v>
      </c>
      <c r="D245" s="152" t="s">
        <v>329</v>
      </c>
      <c r="E245" s="155">
        <v>714000000</v>
      </c>
      <c r="F245" s="155">
        <v>713999877</v>
      </c>
      <c r="G245" s="155">
        <v>123</v>
      </c>
      <c r="H245" s="154" t="s">
        <v>160</v>
      </c>
      <c r="I245" s="4"/>
    </row>
    <row r="246" spans="1:9" ht="34.5" customHeight="1" thickBot="1">
      <c r="A246" s="67"/>
      <c r="B246" s="150">
        <v>130</v>
      </c>
      <c r="C246" s="151">
        <v>133</v>
      </c>
      <c r="D246" s="152" t="s">
        <v>330</v>
      </c>
      <c r="E246" s="155">
        <v>5098485581</v>
      </c>
      <c r="F246" s="155">
        <v>5097009015</v>
      </c>
      <c r="G246" s="155">
        <v>1476566</v>
      </c>
      <c r="H246" s="154" t="s">
        <v>160</v>
      </c>
      <c r="I246" s="4"/>
    </row>
    <row r="247" spans="1:9" ht="34.5" customHeight="1" thickBot="1">
      <c r="A247" s="67"/>
      <c r="B247" s="150">
        <v>130</v>
      </c>
      <c r="C247" s="151">
        <v>134</v>
      </c>
      <c r="D247" s="152" t="s">
        <v>331</v>
      </c>
      <c r="E247" s="155">
        <v>1217408984</v>
      </c>
      <c r="F247" s="155">
        <v>1217408984</v>
      </c>
      <c r="G247" s="155">
        <v>0</v>
      </c>
      <c r="H247" s="154" t="s">
        <v>160</v>
      </c>
      <c r="I247" s="4"/>
    </row>
    <row r="248" spans="1:9" ht="48.75" customHeight="1" thickBot="1">
      <c r="A248" s="67"/>
      <c r="B248" s="150">
        <v>130</v>
      </c>
      <c r="C248" s="151">
        <v>137</v>
      </c>
      <c r="D248" s="152" t="s">
        <v>332</v>
      </c>
      <c r="E248" s="155">
        <v>397355907</v>
      </c>
      <c r="F248" s="155">
        <v>394722498</v>
      </c>
      <c r="G248" s="155">
        <v>2633409</v>
      </c>
      <c r="H248" s="154" t="s">
        <v>160</v>
      </c>
      <c r="I248" s="4"/>
    </row>
    <row r="249" spans="1:9" ht="34.5" customHeight="1" thickBot="1">
      <c r="A249" s="67"/>
      <c r="B249" s="150">
        <v>140</v>
      </c>
      <c r="C249" s="151">
        <v>144</v>
      </c>
      <c r="D249" s="152" t="s">
        <v>333</v>
      </c>
      <c r="E249" s="155">
        <v>1300793670</v>
      </c>
      <c r="F249" s="155">
        <v>1258611399</v>
      </c>
      <c r="G249" s="155">
        <v>42182271</v>
      </c>
      <c r="H249" s="154" t="s">
        <v>160</v>
      </c>
      <c r="I249" s="4"/>
    </row>
    <row r="250" spans="1:9" ht="34.5" customHeight="1" thickBot="1">
      <c r="A250" s="67"/>
      <c r="B250" s="150">
        <v>140</v>
      </c>
      <c r="C250" s="151">
        <v>145</v>
      </c>
      <c r="D250" s="152" t="s">
        <v>334</v>
      </c>
      <c r="E250" s="155">
        <v>1514575351</v>
      </c>
      <c r="F250" s="155">
        <v>1463395097</v>
      </c>
      <c r="G250" s="155">
        <v>51180254</v>
      </c>
      <c r="H250" s="154" t="s">
        <v>160</v>
      </c>
      <c r="I250" s="4"/>
    </row>
    <row r="251" spans="1:9" ht="34.5" customHeight="1" thickBot="1">
      <c r="A251" s="67"/>
      <c r="B251" s="150">
        <v>190</v>
      </c>
      <c r="C251" s="151">
        <v>191</v>
      </c>
      <c r="D251" s="152" t="s">
        <v>335</v>
      </c>
      <c r="E251" s="155">
        <v>218400000</v>
      </c>
      <c r="F251" s="155">
        <v>213300000</v>
      </c>
      <c r="G251" s="155">
        <v>5100000</v>
      </c>
      <c r="H251" s="154" t="s">
        <v>160</v>
      </c>
      <c r="I251" s="4"/>
    </row>
    <row r="252" spans="1:9" ht="34.5" customHeight="1" thickBot="1">
      <c r="A252" s="67"/>
      <c r="B252" s="150">
        <v>190</v>
      </c>
      <c r="C252" s="151">
        <v>199</v>
      </c>
      <c r="D252" s="152" t="s">
        <v>336</v>
      </c>
      <c r="E252" s="155">
        <v>505116979</v>
      </c>
      <c r="F252" s="155">
        <v>503816979</v>
      </c>
      <c r="G252" s="155">
        <v>1300000</v>
      </c>
      <c r="H252" s="154" t="s">
        <v>160</v>
      </c>
      <c r="I252" s="4"/>
    </row>
    <row r="253" spans="1:9" ht="34.5" customHeight="1" thickBot="1">
      <c r="A253" s="67"/>
      <c r="B253" s="150">
        <v>210</v>
      </c>
      <c r="C253" s="151">
        <v>211</v>
      </c>
      <c r="D253" s="152" t="s">
        <v>337</v>
      </c>
      <c r="E253" s="155">
        <v>159657673</v>
      </c>
      <c r="F253" s="155">
        <v>128595626</v>
      </c>
      <c r="G253" s="155">
        <v>31062047</v>
      </c>
      <c r="H253" s="154" t="s">
        <v>160</v>
      </c>
      <c r="I253" s="4"/>
    </row>
    <row r="254" spans="1:9" ht="34.5" customHeight="1" thickBot="1">
      <c r="A254" s="67"/>
      <c r="B254" s="150">
        <v>210</v>
      </c>
      <c r="C254" s="151">
        <v>212</v>
      </c>
      <c r="D254" s="152" t="s">
        <v>338</v>
      </c>
      <c r="E254" s="155">
        <v>26858941</v>
      </c>
      <c r="F254" s="155">
        <v>24313456</v>
      </c>
      <c r="G254" s="155">
        <v>2545485</v>
      </c>
      <c r="H254" s="154" t="s">
        <v>160</v>
      </c>
      <c r="I254" s="4"/>
    </row>
    <row r="255" spans="1:9" ht="34.5" customHeight="1" thickBot="1">
      <c r="A255" s="67"/>
      <c r="B255" s="150">
        <v>210</v>
      </c>
      <c r="C255" s="151">
        <v>214</v>
      </c>
      <c r="D255" s="152" t="s">
        <v>339</v>
      </c>
      <c r="E255" s="155">
        <v>91259112</v>
      </c>
      <c r="F255" s="155">
        <v>86944035</v>
      </c>
      <c r="G255" s="155">
        <v>4315077</v>
      </c>
      <c r="H255" s="154" t="s">
        <v>160</v>
      </c>
      <c r="I255" s="4"/>
    </row>
    <row r="256" spans="1:9" ht="34.5" customHeight="1" thickBot="1">
      <c r="A256" s="67"/>
      <c r="B256" s="150">
        <v>210</v>
      </c>
      <c r="C256" s="151">
        <v>215</v>
      </c>
      <c r="D256" s="152" t="s">
        <v>340</v>
      </c>
      <c r="E256" s="155">
        <v>0</v>
      </c>
      <c r="F256" s="154">
        <v>0</v>
      </c>
      <c r="G256" s="155">
        <v>0</v>
      </c>
      <c r="H256" s="154" t="s">
        <v>160</v>
      </c>
      <c r="I256" s="4"/>
    </row>
    <row r="257" spans="1:9" ht="34.5" customHeight="1" thickBot="1">
      <c r="A257" s="67"/>
      <c r="B257" s="150">
        <v>220</v>
      </c>
      <c r="C257" s="151">
        <v>221</v>
      </c>
      <c r="D257" s="152" t="s">
        <v>341</v>
      </c>
      <c r="E257" s="155">
        <v>19754960</v>
      </c>
      <c r="F257" s="153">
        <v>17104960</v>
      </c>
      <c r="G257" s="155">
        <v>2650000</v>
      </c>
      <c r="H257" s="154" t="s">
        <v>160</v>
      </c>
      <c r="I257" s="4"/>
    </row>
    <row r="258" spans="1:9" ht="39" customHeight="1" thickBot="1">
      <c r="A258" s="67"/>
      <c r="B258" s="150">
        <v>230</v>
      </c>
      <c r="C258" s="151">
        <v>231</v>
      </c>
      <c r="D258" s="152" t="s">
        <v>342</v>
      </c>
      <c r="E258" s="155">
        <v>174040</v>
      </c>
      <c r="F258" s="154">
        <v>0</v>
      </c>
      <c r="G258" s="155">
        <v>174040</v>
      </c>
      <c r="H258" s="154" t="s">
        <v>160</v>
      </c>
      <c r="I258" s="4"/>
    </row>
    <row r="259" spans="1:9" ht="39" customHeight="1" thickBot="1">
      <c r="A259" s="67"/>
      <c r="B259" s="150">
        <v>230</v>
      </c>
      <c r="C259" s="151">
        <v>232</v>
      </c>
      <c r="D259" s="152" t="s">
        <v>343</v>
      </c>
      <c r="E259" s="155">
        <v>70890950</v>
      </c>
      <c r="F259" s="155">
        <v>56510563</v>
      </c>
      <c r="G259" s="155">
        <v>14380387</v>
      </c>
      <c r="H259" s="154" t="s">
        <v>160</v>
      </c>
      <c r="I259" s="4"/>
    </row>
    <row r="260" spans="1:9" ht="39" customHeight="1" thickBot="1">
      <c r="A260" s="67"/>
      <c r="B260" s="150">
        <v>240</v>
      </c>
      <c r="C260" s="151">
        <v>242</v>
      </c>
      <c r="D260" s="152" t="s">
        <v>344</v>
      </c>
      <c r="E260" s="155">
        <v>212258498</v>
      </c>
      <c r="F260" s="153">
        <v>157227051</v>
      </c>
      <c r="G260" s="155">
        <v>55031447</v>
      </c>
      <c r="H260" s="154" t="s">
        <v>160</v>
      </c>
      <c r="I260" s="4"/>
    </row>
    <row r="261" spans="1:9" ht="39" customHeight="1" thickBot="1">
      <c r="A261" s="67"/>
      <c r="B261" s="150">
        <v>240</v>
      </c>
      <c r="C261" s="151">
        <v>243</v>
      </c>
      <c r="D261" s="152" t="s">
        <v>345</v>
      </c>
      <c r="E261" s="155">
        <v>94253500</v>
      </c>
      <c r="F261" s="155">
        <v>55862000</v>
      </c>
      <c r="G261" s="155">
        <v>38391500</v>
      </c>
      <c r="H261" s="154" t="s">
        <v>160</v>
      </c>
      <c r="I261" s="4"/>
    </row>
    <row r="262" spans="1:9" ht="59.25" customHeight="1" thickBot="1">
      <c r="A262" s="67"/>
      <c r="B262" s="150">
        <v>240</v>
      </c>
      <c r="C262" s="151">
        <v>244</v>
      </c>
      <c r="D262" s="152" t="s">
        <v>346</v>
      </c>
      <c r="E262" s="155">
        <v>30000000</v>
      </c>
      <c r="F262" s="153">
        <v>13113000</v>
      </c>
      <c r="G262" s="155">
        <v>16887000</v>
      </c>
      <c r="H262" s="154" t="s">
        <v>160</v>
      </c>
      <c r="I262" s="4"/>
    </row>
    <row r="263" spans="1:9" ht="39" customHeight="1" thickBot="1">
      <c r="A263" s="67"/>
      <c r="B263" s="150">
        <v>240</v>
      </c>
      <c r="C263" s="151">
        <v>245</v>
      </c>
      <c r="D263" s="152" t="s">
        <v>347</v>
      </c>
      <c r="E263" s="155">
        <v>62443125</v>
      </c>
      <c r="F263" s="153">
        <v>19158750</v>
      </c>
      <c r="G263" s="155">
        <v>43284375</v>
      </c>
      <c r="H263" s="154" t="s">
        <v>160</v>
      </c>
      <c r="I263" s="4"/>
    </row>
    <row r="264" spans="1:9" ht="58.5" customHeight="1" thickBot="1">
      <c r="A264" s="67"/>
      <c r="B264" s="150">
        <v>240</v>
      </c>
      <c r="C264" s="151">
        <v>246</v>
      </c>
      <c r="D264" s="152" t="s">
        <v>348</v>
      </c>
      <c r="E264" s="155">
        <v>6526272</v>
      </c>
      <c r="F264" s="155">
        <v>0</v>
      </c>
      <c r="G264" s="155">
        <v>6526272</v>
      </c>
      <c r="H264" s="154" t="s">
        <v>160</v>
      </c>
      <c r="I264" s="4"/>
    </row>
    <row r="265" spans="1:9" ht="39" customHeight="1" thickBot="1">
      <c r="A265" s="67"/>
      <c r="B265" s="150">
        <v>250</v>
      </c>
      <c r="C265" s="151">
        <v>251</v>
      </c>
      <c r="D265" s="152" t="s">
        <v>349</v>
      </c>
      <c r="E265" s="155">
        <v>66037751</v>
      </c>
      <c r="F265" s="155">
        <v>60731198</v>
      </c>
      <c r="G265" s="155">
        <v>5306553</v>
      </c>
      <c r="H265" s="154" t="s">
        <v>160</v>
      </c>
      <c r="I265" s="4"/>
    </row>
    <row r="266" spans="1:9" ht="39" customHeight="1" thickBot="1">
      <c r="A266" s="67"/>
      <c r="B266" s="150">
        <v>250</v>
      </c>
      <c r="C266" s="151">
        <v>259</v>
      </c>
      <c r="D266" s="152" t="s">
        <v>350</v>
      </c>
      <c r="E266" s="155">
        <v>97761900</v>
      </c>
      <c r="F266" s="155">
        <v>73988850</v>
      </c>
      <c r="G266" s="155">
        <v>23773050</v>
      </c>
      <c r="H266" s="154" t="s">
        <v>160</v>
      </c>
      <c r="I266" s="4"/>
    </row>
    <row r="267" spans="1:9" ht="39" customHeight="1" thickBot="1">
      <c r="A267" s="67"/>
      <c r="B267" s="150">
        <v>260</v>
      </c>
      <c r="C267" s="151">
        <v>261</v>
      </c>
      <c r="D267" s="152" t="s">
        <v>351</v>
      </c>
      <c r="E267" s="155">
        <v>15000000</v>
      </c>
      <c r="F267" s="155">
        <v>6117500</v>
      </c>
      <c r="G267" s="155">
        <v>8882500</v>
      </c>
      <c r="H267" s="154" t="s">
        <v>160</v>
      </c>
      <c r="I267" s="4"/>
    </row>
    <row r="268" spans="1:9" ht="39" customHeight="1" thickBot="1">
      <c r="A268" s="67"/>
      <c r="B268" s="150">
        <v>260</v>
      </c>
      <c r="C268" s="151">
        <v>262</v>
      </c>
      <c r="D268" s="152" t="s">
        <v>352</v>
      </c>
      <c r="E268" s="155">
        <v>124821334</v>
      </c>
      <c r="F268" s="155">
        <v>64689280</v>
      </c>
      <c r="G268" s="155">
        <v>60132054</v>
      </c>
      <c r="H268" s="154" t="s">
        <v>160</v>
      </c>
      <c r="I268" s="4"/>
    </row>
    <row r="269" spans="1:9" ht="39" customHeight="1" thickBot="1">
      <c r="A269" s="67"/>
      <c r="B269" s="150">
        <v>260</v>
      </c>
      <c r="C269" s="151">
        <v>264</v>
      </c>
      <c r="D269" s="152" t="s">
        <v>353</v>
      </c>
      <c r="E269" s="155">
        <v>72000000</v>
      </c>
      <c r="F269" s="155">
        <v>44419000</v>
      </c>
      <c r="G269" s="155">
        <v>27581000</v>
      </c>
      <c r="H269" s="154" t="s">
        <v>160</v>
      </c>
      <c r="I269" s="4"/>
    </row>
    <row r="270" spans="1:9" ht="39" customHeight="1" thickBot="1">
      <c r="A270" s="67"/>
      <c r="B270" s="150">
        <v>260</v>
      </c>
      <c r="C270" s="151">
        <v>265</v>
      </c>
      <c r="D270" s="152" t="s">
        <v>354</v>
      </c>
      <c r="E270" s="155">
        <v>3570150</v>
      </c>
      <c r="F270" s="155">
        <v>0</v>
      </c>
      <c r="G270" s="155">
        <v>3570150</v>
      </c>
      <c r="H270" s="154" t="s">
        <v>160</v>
      </c>
      <c r="I270" s="4"/>
    </row>
    <row r="271" spans="1:9" ht="39" customHeight="1" thickBot="1">
      <c r="A271" s="67"/>
      <c r="B271" s="150">
        <v>260</v>
      </c>
      <c r="C271" s="151">
        <v>268</v>
      </c>
      <c r="D271" s="152" t="s">
        <v>355</v>
      </c>
      <c r="E271" s="155">
        <v>48278666</v>
      </c>
      <c r="F271" s="155">
        <v>32710590</v>
      </c>
      <c r="G271" s="155">
        <v>15568076</v>
      </c>
      <c r="H271" s="154" t="s">
        <v>160</v>
      </c>
      <c r="I271" s="4"/>
    </row>
    <row r="272" spans="1:9" ht="39" customHeight="1" thickBot="1">
      <c r="A272" s="67"/>
      <c r="B272" s="150">
        <v>260</v>
      </c>
      <c r="C272" s="151">
        <v>269</v>
      </c>
      <c r="D272" s="152" t="s">
        <v>356</v>
      </c>
      <c r="E272" s="155">
        <v>126901227</v>
      </c>
      <c r="F272" s="155">
        <v>98482900</v>
      </c>
      <c r="G272" s="155">
        <v>28418327</v>
      </c>
      <c r="H272" s="154" t="s">
        <v>160</v>
      </c>
      <c r="I272" s="4"/>
    </row>
    <row r="273" spans="1:9" ht="39" customHeight="1" thickBot="1">
      <c r="A273" s="67"/>
      <c r="B273" s="150">
        <v>270</v>
      </c>
      <c r="C273" s="151">
        <v>271</v>
      </c>
      <c r="D273" s="152" t="s">
        <v>357</v>
      </c>
      <c r="E273" s="155">
        <v>551618416</v>
      </c>
      <c r="F273" s="155">
        <v>0</v>
      </c>
      <c r="G273" s="155">
        <v>551618416</v>
      </c>
      <c r="H273" s="154" t="s">
        <v>160</v>
      </c>
      <c r="I273" s="4"/>
    </row>
    <row r="274" spans="1:9" ht="39" customHeight="1" thickBot="1">
      <c r="A274" s="67"/>
      <c r="B274" s="150">
        <v>280</v>
      </c>
      <c r="C274" s="151">
        <v>284</v>
      </c>
      <c r="D274" s="152" t="s">
        <v>358</v>
      </c>
      <c r="E274" s="155">
        <v>20914848</v>
      </c>
      <c r="F274" s="155">
        <v>10690142</v>
      </c>
      <c r="G274" s="155">
        <v>10224706</v>
      </c>
      <c r="H274" s="154" t="s">
        <v>160</v>
      </c>
      <c r="I274" s="4"/>
    </row>
    <row r="275" spans="1:9" ht="39" customHeight="1" thickBot="1">
      <c r="A275" s="67"/>
      <c r="B275" s="150">
        <v>290</v>
      </c>
      <c r="C275" s="151">
        <v>291</v>
      </c>
      <c r="D275" s="152" t="s">
        <v>359</v>
      </c>
      <c r="E275" s="155">
        <v>145000000</v>
      </c>
      <c r="F275" s="155">
        <v>145000000</v>
      </c>
      <c r="G275" s="155">
        <v>0</v>
      </c>
      <c r="H275" s="154" t="s">
        <v>160</v>
      </c>
      <c r="I275" s="4"/>
    </row>
    <row r="276" spans="1:9" ht="39" customHeight="1" thickBot="1">
      <c r="A276" s="67"/>
      <c r="B276" s="150">
        <v>310</v>
      </c>
      <c r="C276" s="151">
        <v>311</v>
      </c>
      <c r="D276" s="152" t="s">
        <v>360</v>
      </c>
      <c r="E276" s="155">
        <v>24026678</v>
      </c>
      <c r="F276" s="155">
        <v>13310636</v>
      </c>
      <c r="G276" s="155">
        <v>10716042</v>
      </c>
      <c r="H276" s="154" t="s">
        <v>160</v>
      </c>
      <c r="I276" s="4"/>
    </row>
    <row r="277" spans="1:9" ht="39" customHeight="1" thickBot="1">
      <c r="A277" s="67"/>
      <c r="B277" s="150">
        <v>330</v>
      </c>
      <c r="C277" s="151">
        <v>331</v>
      </c>
      <c r="D277" s="152" t="s">
        <v>361</v>
      </c>
      <c r="E277" s="155">
        <v>2000000</v>
      </c>
      <c r="F277" s="155">
        <v>1896055</v>
      </c>
      <c r="G277" s="155">
        <v>103945</v>
      </c>
      <c r="H277" s="154" t="s">
        <v>160</v>
      </c>
      <c r="I277" s="4"/>
    </row>
    <row r="278" spans="1:9" ht="39" customHeight="1" thickBot="1">
      <c r="A278" s="67"/>
      <c r="B278" s="150">
        <v>330</v>
      </c>
      <c r="C278" s="151">
        <v>333</v>
      </c>
      <c r="D278" s="152" t="s">
        <v>362</v>
      </c>
      <c r="E278" s="155">
        <v>6250000</v>
      </c>
      <c r="F278" s="155">
        <v>34000</v>
      </c>
      <c r="G278" s="155">
        <v>6216000</v>
      </c>
      <c r="H278" s="154" t="s">
        <v>160</v>
      </c>
      <c r="I278" s="4"/>
    </row>
    <row r="279" spans="1:9" ht="39" customHeight="1" thickBot="1">
      <c r="A279" s="67"/>
      <c r="B279" s="150">
        <v>330</v>
      </c>
      <c r="C279" s="151">
        <v>334</v>
      </c>
      <c r="D279" s="152" t="s">
        <v>363</v>
      </c>
      <c r="E279" s="155">
        <v>6407397</v>
      </c>
      <c r="F279" s="155">
        <v>4010800</v>
      </c>
      <c r="G279" s="155">
        <v>2396597</v>
      </c>
      <c r="H279" s="154" t="s">
        <v>160</v>
      </c>
      <c r="I279" s="4"/>
    </row>
    <row r="280" spans="1:9" ht="39" customHeight="1" thickBot="1">
      <c r="A280" s="67"/>
      <c r="B280" s="150">
        <v>330</v>
      </c>
      <c r="C280" s="151">
        <v>335</v>
      </c>
      <c r="D280" s="152" t="s">
        <v>364</v>
      </c>
      <c r="E280" s="155">
        <v>800000</v>
      </c>
      <c r="F280" s="155">
        <v>0</v>
      </c>
      <c r="G280" s="155">
        <v>800000</v>
      </c>
      <c r="H280" s="154" t="s">
        <v>160</v>
      </c>
      <c r="I280" s="4"/>
    </row>
    <row r="281" spans="1:9" ht="47.25" customHeight="1" thickBot="1">
      <c r="A281" s="67"/>
      <c r="B281" s="150">
        <v>340</v>
      </c>
      <c r="C281" s="151">
        <v>341</v>
      </c>
      <c r="D281" s="152" t="s">
        <v>365</v>
      </c>
      <c r="E281" s="155">
        <v>74550900</v>
      </c>
      <c r="F281" s="155">
        <v>69024825</v>
      </c>
      <c r="G281" s="155">
        <v>5526075</v>
      </c>
      <c r="H281" s="154" t="s">
        <v>160</v>
      </c>
      <c r="I281" s="4"/>
    </row>
    <row r="282" spans="1:9" ht="60.75" customHeight="1" thickBot="1">
      <c r="A282" s="67"/>
      <c r="B282" s="150">
        <v>340</v>
      </c>
      <c r="C282" s="151">
        <v>342</v>
      </c>
      <c r="D282" s="152" t="s">
        <v>366</v>
      </c>
      <c r="E282" s="155">
        <v>99705950</v>
      </c>
      <c r="F282" s="155">
        <v>89023177</v>
      </c>
      <c r="G282" s="155">
        <v>10682773</v>
      </c>
      <c r="H282" s="154" t="s">
        <v>160</v>
      </c>
      <c r="I282" s="4"/>
    </row>
    <row r="283" spans="1:9" ht="39" customHeight="1" thickBot="1">
      <c r="A283" s="67"/>
      <c r="B283" s="150">
        <v>340</v>
      </c>
      <c r="C283" s="151">
        <v>343</v>
      </c>
      <c r="D283" s="152" t="s">
        <v>367</v>
      </c>
      <c r="E283" s="155">
        <v>39779833</v>
      </c>
      <c r="F283" s="155">
        <v>32699950</v>
      </c>
      <c r="G283" s="155">
        <v>7079883</v>
      </c>
      <c r="H283" s="154" t="s">
        <v>160</v>
      </c>
      <c r="I283" s="4"/>
    </row>
    <row r="284" spans="1:9" ht="51.75" customHeight="1" thickBot="1">
      <c r="A284" s="67"/>
      <c r="B284" s="150">
        <v>340</v>
      </c>
      <c r="C284" s="151">
        <v>344</v>
      </c>
      <c r="D284" s="152" t="s">
        <v>368</v>
      </c>
      <c r="E284" s="155">
        <v>3500000</v>
      </c>
      <c r="F284" s="155">
        <v>0</v>
      </c>
      <c r="G284" s="155">
        <v>3500000</v>
      </c>
      <c r="H284" s="154" t="s">
        <v>160</v>
      </c>
      <c r="I284" s="4"/>
    </row>
    <row r="285" spans="1:9" ht="54.75" customHeight="1" thickBot="1">
      <c r="A285" s="67"/>
      <c r="B285" s="150">
        <v>340</v>
      </c>
      <c r="C285" s="151">
        <v>345</v>
      </c>
      <c r="D285" s="152" t="s">
        <v>369</v>
      </c>
      <c r="E285" s="155">
        <v>9134200</v>
      </c>
      <c r="F285" s="155">
        <v>3634200</v>
      </c>
      <c r="G285" s="155">
        <v>5500000</v>
      </c>
      <c r="H285" s="154" t="s">
        <v>160</v>
      </c>
      <c r="I285" s="4"/>
    </row>
    <row r="286" spans="1:9" ht="48.75" customHeight="1" thickBot="1">
      <c r="A286" s="67"/>
      <c r="B286" s="150">
        <v>340</v>
      </c>
      <c r="C286" s="151">
        <v>346</v>
      </c>
      <c r="D286" s="152" t="s">
        <v>370</v>
      </c>
      <c r="E286" s="155">
        <v>8000000</v>
      </c>
      <c r="F286" s="155">
        <v>2994732</v>
      </c>
      <c r="G286" s="155">
        <v>5005268</v>
      </c>
      <c r="H286" s="154" t="s">
        <v>160</v>
      </c>
      <c r="I286" s="4"/>
    </row>
    <row r="287" spans="1:9" ht="39" customHeight="1" thickBot="1">
      <c r="A287" s="67"/>
      <c r="B287" s="150">
        <v>340</v>
      </c>
      <c r="C287" s="151">
        <v>347</v>
      </c>
      <c r="D287" s="152" t="s">
        <v>371</v>
      </c>
      <c r="E287" s="155">
        <v>2642600</v>
      </c>
      <c r="F287" s="155">
        <v>1142600</v>
      </c>
      <c r="G287" s="155">
        <v>1500000</v>
      </c>
      <c r="H287" s="154" t="s">
        <v>160</v>
      </c>
      <c r="I287" s="4"/>
    </row>
    <row r="288" spans="1:9" ht="39" customHeight="1" thickBot="1">
      <c r="A288" s="67"/>
      <c r="B288" s="150">
        <v>350</v>
      </c>
      <c r="C288" s="151">
        <v>351</v>
      </c>
      <c r="D288" s="152" t="s">
        <v>372</v>
      </c>
      <c r="E288" s="155">
        <v>4640000</v>
      </c>
      <c r="F288" s="155">
        <v>2596800</v>
      </c>
      <c r="G288" s="155">
        <v>2043200</v>
      </c>
      <c r="H288" s="154" t="s">
        <v>160</v>
      </c>
      <c r="I288" s="4"/>
    </row>
    <row r="289" spans="1:9" ht="52.5" customHeight="1" thickBot="1">
      <c r="A289" s="67"/>
      <c r="B289" s="150">
        <v>350</v>
      </c>
      <c r="C289" s="151">
        <v>352</v>
      </c>
      <c r="D289" s="152" t="s">
        <v>373</v>
      </c>
      <c r="E289" s="155">
        <v>2000000</v>
      </c>
      <c r="F289" s="160">
        <v>0</v>
      </c>
      <c r="G289" s="155">
        <v>2000000</v>
      </c>
      <c r="H289" s="154" t="s">
        <v>160</v>
      </c>
      <c r="I289" s="4"/>
    </row>
    <row r="290" spans="1:9" ht="48.75" customHeight="1" thickBot="1">
      <c r="A290" s="67"/>
      <c r="B290" s="150">
        <v>350</v>
      </c>
      <c r="C290" s="151">
        <v>354</v>
      </c>
      <c r="D290" s="152" t="s">
        <v>374</v>
      </c>
      <c r="E290" s="155">
        <v>1401730</v>
      </c>
      <c r="F290" s="160">
        <v>0</v>
      </c>
      <c r="G290" s="155">
        <v>1401730</v>
      </c>
      <c r="H290" s="154" t="s">
        <v>160</v>
      </c>
      <c r="I290" s="4"/>
    </row>
    <row r="291" spans="1:9" ht="39" customHeight="1" thickBot="1">
      <c r="A291" s="67"/>
      <c r="B291" s="150">
        <v>350</v>
      </c>
      <c r="C291" s="151">
        <v>355</v>
      </c>
      <c r="D291" s="152" t="s">
        <v>375</v>
      </c>
      <c r="E291" s="155">
        <v>12218000</v>
      </c>
      <c r="F291" s="155">
        <v>6528000</v>
      </c>
      <c r="G291" s="155">
        <v>5690000</v>
      </c>
      <c r="H291" s="154" t="s">
        <v>160</v>
      </c>
      <c r="I291" s="4"/>
    </row>
    <row r="292" spans="1:9" ht="39" customHeight="1" thickBot="1">
      <c r="A292" s="67"/>
      <c r="B292" s="150">
        <v>350</v>
      </c>
      <c r="C292" s="151">
        <v>357</v>
      </c>
      <c r="D292" s="152" t="s">
        <v>376</v>
      </c>
      <c r="E292" s="155">
        <v>3991500</v>
      </c>
      <c r="F292" s="155">
        <v>1646500</v>
      </c>
      <c r="G292" s="155">
        <v>2345000</v>
      </c>
      <c r="H292" s="154" t="s">
        <v>160</v>
      </c>
      <c r="I292" s="4"/>
    </row>
    <row r="293" spans="1:9" ht="52.5" customHeight="1" thickBot="1">
      <c r="A293" s="67"/>
      <c r="B293" s="150">
        <v>350</v>
      </c>
      <c r="C293" s="151">
        <v>358</v>
      </c>
      <c r="D293" s="152" t="s">
        <v>377</v>
      </c>
      <c r="E293" s="155">
        <v>2282000</v>
      </c>
      <c r="F293" s="160">
        <v>0</v>
      </c>
      <c r="G293" s="155">
        <v>2282000</v>
      </c>
      <c r="H293" s="154" t="s">
        <v>160</v>
      </c>
      <c r="I293" s="4"/>
    </row>
    <row r="294" spans="1:9" ht="52.5" customHeight="1" thickBot="1">
      <c r="A294" s="67"/>
      <c r="B294" s="150">
        <v>360</v>
      </c>
      <c r="C294" s="151">
        <v>361</v>
      </c>
      <c r="D294" s="152" t="s">
        <v>378</v>
      </c>
      <c r="E294" s="155">
        <v>48500000</v>
      </c>
      <c r="F294" s="155">
        <v>48500000</v>
      </c>
      <c r="G294" s="155">
        <v>0</v>
      </c>
      <c r="H294" s="154" t="s">
        <v>160</v>
      </c>
      <c r="I294" s="4"/>
    </row>
    <row r="295" spans="1:9" ht="52.5" customHeight="1" thickBot="1">
      <c r="A295" s="67"/>
      <c r="B295" s="150">
        <v>390</v>
      </c>
      <c r="C295" s="151">
        <v>391</v>
      </c>
      <c r="D295" s="152" t="s">
        <v>379</v>
      </c>
      <c r="E295" s="155">
        <v>1690000</v>
      </c>
      <c r="F295" s="155">
        <v>190000</v>
      </c>
      <c r="G295" s="155">
        <v>1500000</v>
      </c>
      <c r="H295" s="154" t="s">
        <v>160</v>
      </c>
      <c r="I295" s="4"/>
    </row>
    <row r="296" spans="1:9" ht="52.5" customHeight="1" thickBot="1">
      <c r="A296" s="67"/>
      <c r="B296" s="150">
        <v>390</v>
      </c>
      <c r="C296" s="151">
        <v>392</v>
      </c>
      <c r="D296" s="152" t="s">
        <v>380</v>
      </c>
      <c r="E296" s="155">
        <v>4500000</v>
      </c>
      <c r="F296" s="160">
        <v>0</v>
      </c>
      <c r="G296" s="155">
        <v>4500000</v>
      </c>
      <c r="H296" s="154" t="s">
        <v>160</v>
      </c>
      <c r="I296" s="4"/>
    </row>
    <row r="297" spans="1:9" ht="52.5" customHeight="1" thickBot="1">
      <c r="A297" s="67"/>
      <c r="B297" s="150">
        <v>390</v>
      </c>
      <c r="C297" s="151">
        <v>393</v>
      </c>
      <c r="D297" s="152" t="s">
        <v>381</v>
      </c>
      <c r="E297" s="155">
        <v>4500000</v>
      </c>
      <c r="F297" s="155">
        <v>3160000</v>
      </c>
      <c r="G297" s="155">
        <v>1340000</v>
      </c>
      <c r="H297" s="154" t="s">
        <v>160</v>
      </c>
      <c r="I297" s="4"/>
    </row>
    <row r="298" spans="1:9" ht="52.5" customHeight="1" thickBot="1">
      <c r="A298" s="67"/>
      <c r="B298" s="150">
        <v>390</v>
      </c>
      <c r="C298" s="151">
        <v>394</v>
      </c>
      <c r="D298" s="152" t="s">
        <v>382</v>
      </c>
      <c r="E298" s="155">
        <v>4747667</v>
      </c>
      <c r="F298" s="155">
        <v>1057900</v>
      </c>
      <c r="G298" s="155">
        <v>3689767</v>
      </c>
      <c r="H298" s="154" t="s">
        <v>160</v>
      </c>
      <c r="I298" s="4"/>
    </row>
    <row r="299" spans="1:9" ht="52.5" customHeight="1" thickBot="1">
      <c r="A299" s="67"/>
      <c r="B299" s="150">
        <v>390</v>
      </c>
      <c r="C299" s="151">
        <v>395</v>
      </c>
      <c r="D299" s="152" t="s">
        <v>383</v>
      </c>
      <c r="E299" s="155">
        <v>420000</v>
      </c>
      <c r="F299" s="155">
        <v>300000</v>
      </c>
      <c r="G299" s="155">
        <v>120000</v>
      </c>
      <c r="H299" s="154" t="s">
        <v>160</v>
      </c>
      <c r="I299" s="4"/>
    </row>
    <row r="300" spans="1:9" ht="52.5" customHeight="1" thickBot="1">
      <c r="A300" s="67"/>
      <c r="B300" s="150">
        <v>390</v>
      </c>
      <c r="C300" s="151">
        <v>396</v>
      </c>
      <c r="D300" s="152" t="s">
        <v>384</v>
      </c>
      <c r="E300" s="155">
        <v>4625500</v>
      </c>
      <c r="F300" s="155">
        <v>125500</v>
      </c>
      <c r="G300" s="155">
        <v>4500000</v>
      </c>
      <c r="H300" s="154" t="s">
        <v>160</v>
      </c>
      <c r="I300" s="4"/>
    </row>
    <row r="301" spans="1:9" ht="52.5" customHeight="1" thickBot="1">
      <c r="A301" s="67"/>
      <c r="B301" s="150">
        <v>390</v>
      </c>
      <c r="C301" s="151">
        <v>397</v>
      </c>
      <c r="D301" s="152" t="s">
        <v>385</v>
      </c>
      <c r="E301" s="155">
        <v>8497943</v>
      </c>
      <c r="F301" s="155">
        <v>5735400</v>
      </c>
      <c r="G301" s="155">
        <v>2762543</v>
      </c>
      <c r="H301" s="154" t="s">
        <v>160</v>
      </c>
      <c r="I301" s="4"/>
    </row>
    <row r="302" spans="1:9" ht="52.5" customHeight="1" thickBot="1">
      <c r="A302" s="67"/>
      <c r="B302" s="150">
        <v>390</v>
      </c>
      <c r="C302" s="151">
        <v>398</v>
      </c>
      <c r="D302" s="152" t="s">
        <v>386</v>
      </c>
      <c r="E302" s="155">
        <v>7443500</v>
      </c>
      <c r="F302" s="155">
        <v>2770500</v>
      </c>
      <c r="G302" s="155">
        <v>4673000</v>
      </c>
      <c r="H302" s="154" t="s">
        <v>160</v>
      </c>
      <c r="I302" s="4"/>
    </row>
    <row r="303" spans="1:9" ht="52.5" customHeight="1" thickBot="1">
      <c r="A303" s="67"/>
      <c r="B303" s="150">
        <v>390</v>
      </c>
      <c r="C303" s="151">
        <v>399</v>
      </c>
      <c r="D303" s="152" t="s">
        <v>387</v>
      </c>
      <c r="E303" s="155">
        <v>19805920</v>
      </c>
      <c r="F303" s="155">
        <v>13775920</v>
      </c>
      <c r="G303" s="155">
        <v>6030000</v>
      </c>
      <c r="H303" s="154" t="s">
        <v>160</v>
      </c>
      <c r="I303" s="4"/>
    </row>
    <row r="304" spans="1:9" ht="52.5" customHeight="1" thickBot="1">
      <c r="A304" s="67"/>
      <c r="B304" s="150">
        <v>520</v>
      </c>
      <c r="C304" s="151">
        <v>522</v>
      </c>
      <c r="D304" s="152" t="s">
        <v>388</v>
      </c>
      <c r="E304" s="155">
        <v>45500000</v>
      </c>
      <c r="F304" s="160">
        <v>0</v>
      </c>
      <c r="G304" s="155">
        <v>45500000</v>
      </c>
      <c r="H304" s="154" t="s">
        <v>160</v>
      </c>
      <c r="I304" s="4"/>
    </row>
    <row r="305" spans="1:9" ht="52.5" customHeight="1" thickBot="1">
      <c r="A305" s="67"/>
      <c r="B305" s="150">
        <v>530</v>
      </c>
      <c r="C305" s="151">
        <v>531</v>
      </c>
      <c r="D305" s="152" t="s">
        <v>389</v>
      </c>
      <c r="E305" s="155">
        <v>1500000</v>
      </c>
      <c r="F305" s="155">
        <v>290490</v>
      </c>
      <c r="G305" s="155">
        <v>1209510</v>
      </c>
      <c r="H305" s="154" t="s">
        <v>160</v>
      </c>
      <c r="I305" s="4"/>
    </row>
    <row r="306" spans="1:9" ht="52.5" customHeight="1" thickBot="1">
      <c r="A306" s="67"/>
      <c r="B306" s="150">
        <v>530</v>
      </c>
      <c r="C306" s="151">
        <v>534</v>
      </c>
      <c r="D306" s="152" t="s">
        <v>390</v>
      </c>
      <c r="E306" s="155">
        <v>17352580</v>
      </c>
      <c r="F306" s="160">
        <v>0</v>
      </c>
      <c r="G306" s="155">
        <v>17352580</v>
      </c>
      <c r="H306" s="154" t="s">
        <v>160</v>
      </c>
      <c r="I306" s="4"/>
    </row>
    <row r="307" spans="1:9" ht="52.5" customHeight="1" thickBot="1">
      <c r="A307" s="67"/>
      <c r="B307" s="150">
        <v>530</v>
      </c>
      <c r="C307" s="151">
        <v>536</v>
      </c>
      <c r="D307" s="152" t="s">
        <v>391</v>
      </c>
      <c r="E307" s="155">
        <v>174500000</v>
      </c>
      <c r="F307" s="155">
        <v>174500000</v>
      </c>
      <c r="G307" s="155">
        <v>0</v>
      </c>
      <c r="H307" s="154" t="s">
        <v>160</v>
      </c>
      <c r="I307" s="4"/>
    </row>
    <row r="308" spans="1:9" ht="52.5" customHeight="1" thickBot="1">
      <c r="A308" s="67"/>
      <c r="B308" s="150">
        <v>530</v>
      </c>
      <c r="C308" s="151">
        <v>538</v>
      </c>
      <c r="D308" s="152" t="s">
        <v>392</v>
      </c>
      <c r="E308" s="155">
        <v>69492840</v>
      </c>
      <c r="F308" s="155">
        <v>68892840</v>
      </c>
      <c r="G308" s="155">
        <v>600000</v>
      </c>
      <c r="H308" s="154" t="s">
        <v>160</v>
      </c>
      <c r="I308" s="4"/>
    </row>
    <row r="309" spans="1:9" ht="52.5" customHeight="1" thickBot="1">
      <c r="A309" s="67"/>
      <c r="B309" s="161">
        <v>540</v>
      </c>
      <c r="C309" s="162">
        <v>541</v>
      </c>
      <c r="D309" s="163" t="s">
        <v>393</v>
      </c>
      <c r="E309" s="164">
        <v>145500000</v>
      </c>
      <c r="F309" s="164">
        <v>70648000</v>
      </c>
      <c r="G309" s="164">
        <v>74852000</v>
      </c>
      <c r="H309" s="165" t="s">
        <v>160</v>
      </c>
      <c r="I309" s="4"/>
    </row>
    <row r="310" spans="1:9" ht="52.5" customHeight="1" thickBot="1">
      <c r="A310" s="67"/>
      <c r="B310" s="166">
        <v>540</v>
      </c>
      <c r="C310" s="167">
        <v>543</v>
      </c>
      <c r="D310" s="168" t="s">
        <v>394</v>
      </c>
      <c r="E310" s="169">
        <v>412977755</v>
      </c>
      <c r="F310" s="169">
        <v>343478995</v>
      </c>
      <c r="G310" s="169">
        <v>69498760</v>
      </c>
      <c r="H310" s="170" t="s">
        <v>160</v>
      </c>
      <c r="I310" s="4"/>
    </row>
    <row r="311" spans="1:9" ht="61.5" customHeight="1" thickBot="1">
      <c r="A311" s="67"/>
      <c r="B311" s="166">
        <v>910</v>
      </c>
      <c r="C311" s="167">
        <v>910</v>
      </c>
      <c r="D311" s="168" t="s">
        <v>395</v>
      </c>
      <c r="E311" s="171">
        <v>84866821</v>
      </c>
      <c r="F311" s="169">
        <v>66986499</v>
      </c>
      <c r="G311" s="171">
        <v>17880322</v>
      </c>
      <c r="H311" s="170" t="s">
        <v>160</v>
      </c>
      <c r="I311" s="4"/>
    </row>
    <row r="312" spans="1:9" ht="52.5" customHeight="1" thickBot="1">
      <c r="A312" s="67"/>
      <c r="B312" s="166">
        <v>910</v>
      </c>
      <c r="C312" s="167">
        <v>913</v>
      </c>
      <c r="D312" s="168" t="s">
        <v>396</v>
      </c>
      <c r="E312" s="171"/>
      <c r="F312" s="169">
        <v>61626236</v>
      </c>
      <c r="G312" s="171"/>
      <c r="H312" s="170" t="s">
        <v>160</v>
      </c>
      <c r="I312" s="4"/>
    </row>
    <row r="313" spans="1:9" ht="52.5" customHeight="1" thickBot="1">
      <c r="A313" s="67"/>
      <c r="B313" s="166">
        <v>910</v>
      </c>
      <c r="C313" s="167">
        <v>914</v>
      </c>
      <c r="D313" s="168" t="s">
        <v>397</v>
      </c>
      <c r="E313" s="171"/>
      <c r="F313" s="169">
        <v>4248469</v>
      </c>
      <c r="G313" s="171"/>
      <c r="H313" s="170" t="s">
        <v>160</v>
      </c>
      <c r="I313" s="4"/>
    </row>
    <row r="314" spans="1:9" ht="79.5" customHeight="1" thickBot="1">
      <c r="A314" s="67"/>
      <c r="B314" s="166">
        <v>910</v>
      </c>
      <c r="C314" s="167">
        <v>918</v>
      </c>
      <c r="D314" s="168" t="s">
        <v>398</v>
      </c>
      <c r="E314" s="171"/>
      <c r="F314" s="169">
        <v>1111794</v>
      </c>
      <c r="G314" s="171"/>
      <c r="H314" s="170" t="s">
        <v>160</v>
      </c>
      <c r="I314" s="4"/>
    </row>
    <row r="315" spans="1:9" ht="39" customHeight="1" thickBot="1">
      <c r="A315" s="67"/>
      <c r="B315" s="329" t="s">
        <v>399</v>
      </c>
      <c r="C315" s="330"/>
      <c r="D315" s="331"/>
      <c r="E315" s="172">
        <v>41616857816</v>
      </c>
      <c r="F315" s="172">
        <f>SUM(F241:F311)</f>
        <v>40054600402</v>
      </c>
      <c r="G315" s="173">
        <f>SUM(G241:G311)</f>
        <v>1562257414</v>
      </c>
      <c r="H315" s="174"/>
      <c r="I315" s="4"/>
    </row>
    <row r="316" spans="1:9" ht="39" customHeight="1">
      <c r="A316" s="67"/>
      <c r="B316" s="156"/>
      <c r="C316" s="156"/>
      <c r="D316" s="157"/>
      <c r="E316" s="158"/>
      <c r="F316" s="158"/>
      <c r="G316" s="158"/>
      <c r="H316" s="159"/>
      <c r="I316" s="4"/>
    </row>
    <row r="317" spans="1:9" ht="39" customHeight="1">
      <c r="A317" s="67"/>
      <c r="B317" s="156"/>
      <c r="C317" s="156"/>
      <c r="D317" s="157"/>
      <c r="E317" s="158"/>
      <c r="F317" s="158"/>
      <c r="G317" s="158"/>
      <c r="H317" s="159"/>
      <c r="I317" s="4"/>
    </row>
    <row r="318" spans="1:9" ht="39" customHeight="1">
      <c r="A318" s="67"/>
      <c r="B318" s="156"/>
      <c r="C318" s="156"/>
      <c r="D318" s="332" t="s">
        <v>400</v>
      </c>
      <c r="E318" s="332"/>
      <c r="F318" s="332"/>
      <c r="G318" s="332"/>
      <c r="H318" s="159"/>
      <c r="I318" s="4"/>
    </row>
    <row r="319" spans="1:9" ht="39" customHeight="1">
      <c r="A319" s="67"/>
      <c r="B319" s="156"/>
      <c r="C319" s="156"/>
      <c r="D319" s="157"/>
      <c r="E319" s="158"/>
      <c r="F319" s="158"/>
      <c r="G319" s="158"/>
      <c r="H319" s="159"/>
      <c r="I319" s="4"/>
    </row>
    <row r="320" spans="1:9" ht="39" customHeight="1">
      <c r="A320" s="67"/>
      <c r="B320" s="156"/>
      <c r="C320" s="156"/>
      <c r="D320" s="157"/>
      <c r="E320" s="158"/>
      <c r="F320" s="158"/>
      <c r="G320" s="158"/>
      <c r="H320" s="159"/>
      <c r="I320" s="4"/>
    </row>
    <row r="321" spans="1:10" ht="39" customHeight="1">
      <c r="A321" s="67"/>
      <c r="B321" s="156"/>
      <c r="C321" s="156"/>
      <c r="D321" s="157"/>
      <c r="E321" s="158"/>
      <c r="F321" s="158"/>
      <c r="G321" s="158"/>
      <c r="H321" s="159"/>
      <c r="I321" s="4"/>
    </row>
    <row r="322" spans="1:10" ht="39" customHeight="1">
      <c r="A322" s="67"/>
      <c r="B322" s="156"/>
      <c r="C322" s="156"/>
      <c r="D322" s="157"/>
      <c r="E322" s="158"/>
      <c r="F322" s="158"/>
      <c r="G322" s="158"/>
      <c r="H322" s="159"/>
      <c r="I322" s="4"/>
    </row>
    <row r="323" spans="1:10" ht="39" customHeight="1">
      <c r="A323" s="67"/>
      <c r="B323" s="156"/>
      <c r="C323" s="156"/>
      <c r="D323" s="157"/>
      <c r="E323" s="158"/>
      <c r="F323" s="158"/>
      <c r="G323" s="158"/>
      <c r="H323" s="159"/>
      <c r="I323" s="4"/>
    </row>
    <row r="324" spans="1:10" ht="39" customHeight="1">
      <c r="A324" s="67"/>
      <c r="B324" s="156"/>
      <c r="C324" s="156"/>
      <c r="D324" s="157"/>
      <c r="E324" s="158"/>
      <c r="F324" s="158"/>
      <c r="G324" s="158"/>
      <c r="H324" s="159"/>
      <c r="I324" s="4"/>
    </row>
    <row r="325" spans="1:10" ht="39" customHeight="1">
      <c r="A325" s="67"/>
      <c r="B325" s="156"/>
      <c r="C325" s="156"/>
      <c r="D325" s="157"/>
      <c r="E325" s="158"/>
      <c r="F325" s="158"/>
      <c r="G325" s="158"/>
      <c r="H325" s="159"/>
      <c r="I325" s="4"/>
    </row>
    <row r="326" spans="1:10" ht="39" customHeight="1">
      <c r="A326" s="67"/>
      <c r="B326" s="156"/>
      <c r="C326" s="156"/>
      <c r="D326" s="157"/>
      <c r="E326" s="158"/>
      <c r="F326" s="158"/>
      <c r="G326" s="158"/>
      <c r="H326" s="159"/>
      <c r="I326" s="4"/>
    </row>
    <row r="327" spans="1:10" ht="39" customHeight="1">
      <c r="A327" s="67"/>
      <c r="B327" s="156"/>
      <c r="C327" s="156"/>
      <c r="D327" s="157"/>
      <c r="E327" s="158"/>
      <c r="F327" s="158"/>
      <c r="G327" s="158"/>
      <c r="H327" s="159"/>
      <c r="I327" s="4"/>
    </row>
    <row r="328" spans="1:10" ht="39" customHeight="1">
      <c r="A328" s="67"/>
      <c r="B328" s="156"/>
      <c r="C328" s="156"/>
      <c r="D328" s="157"/>
      <c r="E328" s="158"/>
      <c r="F328" s="158"/>
      <c r="G328" s="158"/>
      <c r="H328" s="159"/>
      <c r="I328" s="4"/>
    </row>
    <row r="329" spans="1:10" ht="39" customHeight="1">
      <c r="A329" s="67"/>
      <c r="B329" s="156"/>
      <c r="C329" s="156"/>
      <c r="D329" s="157"/>
      <c r="E329" s="158"/>
      <c r="F329" s="158"/>
      <c r="G329" s="158"/>
      <c r="H329" s="159"/>
      <c r="I329" s="4"/>
    </row>
    <row r="330" spans="1:10" ht="39" customHeight="1">
      <c r="A330" s="67"/>
      <c r="B330" s="156"/>
      <c r="C330" s="156"/>
      <c r="D330" s="157"/>
      <c r="E330" s="158"/>
      <c r="F330" s="158"/>
      <c r="G330" s="158"/>
      <c r="H330" s="159"/>
      <c r="I330" s="4"/>
    </row>
    <row r="331" spans="1:10" s="36" customFormat="1" ht="15.75">
      <c r="B331" s="17"/>
      <c r="C331" s="17"/>
      <c r="D331" s="17"/>
      <c r="E331" s="17"/>
      <c r="F331" s="17"/>
      <c r="G331" s="17"/>
      <c r="H331" s="17"/>
      <c r="I331" s="24"/>
    </row>
    <row r="332" spans="1:10" ht="17.25">
      <c r="B332" s="396" t="s">
        <v>34</v>
      </c>
      <c r="C332" s="397"/>
      <c r="D332" s="397"/>
      <c r="E332" s="397"/>
      <c r="F332" s="397"/>
      <c r="G332" s="397"/>
      <c r="H332" s="397"/>
      <c r="I332" s="397"/>
      <c r="J332" s="397"/>
    </row>
    <row r="333" spans="1:10" ht="15.75" customHeight="1">
      <c r="B333" s="62" t="s">
        <v>13</v>
      </c>
      <c r="C333" s="62" t="s">
        <v>35</v>
      </c>
      <c r="D333" s="62" t="s">
        <v>36</v>
      </c>
      <c r="E333" s="364" t="s">
        <v>37</v>
      </c>
      <c r="F333" s="365"/>
      <c r="G333" s="73"/>
      <c r="H333" s="289" t="s">
        <v>38</v>
      </c>
      <c r="I333" s="400"/>
      <c r="J333" s="290"/>
    </row>
    <row r="334" spans="1:10" ht="90.75" customHeight="1">
      <c r="B334" s="119" t="s">
        <v>401</v>
      </c>
      <c r="C334" s="119" t="s">
        <v>402</v>
      </c>
      <c r="D334" s="117">
        <v>0</v>
      </c>
      <c r="E334" s="366" t="s">
        <v>403</v>
      </c>
      <c r="F334" s="367"/>
      <c r="G334" s="367"/>
      <c r="H334" s="454" t="s">
        <v>404</v>
      </c>
      <c r="I334" s="455"/>
      <c r="J334" s="456"/>
    </row>
    <row r="335" spans="1:10" ht="90.75" customHeight="1">
      <c r="B335" s="119" t="s">
        <v>236</v>
      </c>
      <c r="C335" s="119" t="s">
        <v>405</v>
      </c>
      <c r="D335" s="117">
        <v>0</v>
      </c>
      <c r="E335" s="482" t="s">
        <v>406</v>
      </c>
      <c r="F335" s="483"/>
      <c r="G335" s="484"/>
      <c r="H335" s="454" t="s">
        <v>407</v>
      </c>
      <c r="I335" s="455"/>
      <c r="J335" s="456"/>
    </row>
    <row r="336" spans="1:10" ht="141" customHeight="1">
      <c r="B336" s="60" t="s">
        <v>187</v>
      </c>
      <c r="C336" s="60" t="s">
        <v>201</v>
      </c>
      <c r="D336" s="60"/>
      <c r="E336" s="482" t="s">
        <v>200</v>
      </c>
      <c r="F336" s="483"/>
      <c r="G336" s="484"/>
      <c r="H336" s="454" t="s">
        <v>199</v>
      </c>
      <c r="I336" s="455"/>
      <c r="J336" s="456"/>
    </row>
    <row r="337" spans="2:10" ht="15.75">
      <c r="B337" s="60"/>
      <c r="C337" s="60"/>
      <c r="D337" s="60"/>
      <c r="E337" s="385"/>
      <c r="F337" s="486"/>
      <c r="G337" s="386"/>
      <c r="H337" s="289"/>
      <c r="I337" s="400"/>
      <c r="J337" s="290"/>
    </row>
    <row r="338" spans="2:10" ht="27" customHeight="1">
      <c r="B338" s="308" t="s">
        <v>82</v>
      </c>
      <c r="C338" s="393"/>
      <c r="D338" s="393"/>
      <c r="E338" s="393"/>
      <c r="F338" s="393"/>
      <c r="G338" s="393"/>
      <c r="H338" s="393"/>
      <c r="I338" s="393"/>
      <c r="J338" s="309"/>
    </row>
    <row r="339" spans="2:10" s="36" customFormat="1" ht="15.75">
      <c r="B339" s="17"/>
      <c r="C339" s="17"/>
      <c r="D339" s="17"/>
      <c r="E339" s="17"/>
      <c r="F339" s="17"/>
      <c r="G339" s="17"/>
      <c r="H339" s="17"/>
      <c r="I339" s="24"/>
    </row>
    <row r="340" spans="2:10" ht="18.75">
      <c r="B340" s="485" t="s">
        <v>71</v>
      </c>
      <c r="C340" s="428"/>
      <c r="D340" s="428"/>
      <c r="E340" s="428"/>
      <c r="F340" s="428"/>
      <c r="G340" s="428"/>
      <c r="H340" s="428"/>
      <c r="I340" s="428"/>
      <c r="J340" s="428"/>
    </row>
    <row r="341" spans="2:10" ht="17.25">
      <c r="B341" s="396" t="s">
        <v>39</v>
      </c>
      <c r="C341" s="397"/>
      <c r="D341" s="397"/>
      <c r="E341" s="397"/>
      <c r="F341" s="397"/>
      <c r="G341" s="397"/>
      <c r="H341" s="397"/>
      <c r="I341" s="397"/>
      <c r="J341" s="397"/>
    </row>
    <row r="342" spans="2:10" ht="47.25" customHeight="1">
      <c r="B342" s="59" t="s">
        <v>153</v>
      </c>
      <c r="C342" s="59" t="s">
        <v>202</v>
      </c>
      <c r="D342" s="395" t="s">
        <v>18</v>
      </c>
      <c r="E342" s="315"/>
      <c r="F342" s="395" t="s">
        <v>40</v>
      </c>
      <c r="G342" s="315"/>
      <c r="H342" s="395" t="s">
        <v>41</v>
      </c>
      <c r="I342" s="314"/>
      <c r="J342" s="315"/>
    </row>
    <row r="343" spans="2:10" ht="47.25" customHeight="1">
      <c r="B343" s="119" t="s">
        <v>228</v>
      </c>
      <c r="C343" s="119">
        <v>31</v>
      </c>
      <c r="D343" s="385" t="s">
        <v>156</v>
      </c>
      <c r="E343" s="386"/>
      <c r="F343" s="369" t="s">
        <v>154</v>
      </c>
      <c r="G343" s="369"/>
      <c r="H343" s="387" t="s">
        <v>155</v>
      </c>
      <c r="I343" s="388"/>
      <c r="J343" s="389"/>
    </row>
    <row r="344" spans="2:10" ht="47.25" customHeight="1">
      <c r="B344" s="119" t="s">
        <v>408</v>
      </c>
      <c r="C344" s="119">
        <v>46</v>
      </c>
      <c r="D344" s="369" t="s">
        <v>156</v>
      </c>
      <c r="E344" s="369"/>
      <c r="F344" s="369" t="s">
        <v>154</v>
      </c>
      <c r="G344" s="369"/>
      <c r="H344" s="308" t="s">
        <v>155</v>
      </c>
      <c r="I344" s="393"/>
      <c r="J344" s="309"/>
    </row>
    <row r="345" spans="2:10" ht="47.25" customHeight="1">
      <c r="B345" s="119" t="s">
        <v>409</v>
      </c>
      <c r="C345" s="119">
        <v>19</v>
      </c>
      <c r="D345" s="385" t="s">
        <v>156</v>
      </c>
      <c r="E345" s="386"/>
      <c r="F345" s="385" t="s">
        <v>154</v>
      </c>
      <c r="G345" s="386"/>
      <c r="H345" s="387" t="s">
        <v>155</v>
      </c>
      <c r="I345" s="388"/>
      <c r="J345" s="389"/>
    </row>
    <row r="346" spans="2:10" ht="47.25" customHeight="1">
      <c r="B346" s="119" t="s">
        <v>410</v>
      </c>
      <c r="C346" s="119">
        <v>15</v>
      </c>
      <c r="D346" s="385" t="s">
        <v>156</v>
      </c>
      <c r="E346" s="386"/>
      <c r="F346" s="385" t="s">
        <v>154</v>
      </c>
      <c r="G346" s="386"/>
      <c r="H346" s="308" t="s">
        <v>155</v>
      </c>
      <c r="I346" s="393"/>
      <c r="J346" s="309"/>
    </row>
    <row r="347" spans="2:10" ht="47.25" customHeight="1">
      <c r="B347" s="116" t="s">
        <v>411</v>
      </c>
      <c r="C347" s="116">
        <v>51</v>
      </c>
      <c r="D347" s="385" t="s">
        <v>156</v>
      </c>
      <c r="E347" s="386"/>
      <c r="F347" s="385" t="s">
        <v>154</v>
      </c>
      <c r="G347" s="386"/>
      <c r="H347" s="308" t="s">
        <v>155</v>
      </c>
      <c r="I347" s="393"/>
      <c r="J347" s="309"/>
    </row>
    <row r="348" spans="2:10" s="57" customFormat="1" ht="31.5" customHeight="1">
      <c r="B348" s="60" t="s">
        <v>203</v>
      </c>
      <c r="C348" s="119">
        <v>51</v>
      </c>
      <c r="D348" s="385" t="s">
        <v>156</v>
      </c>
      <c r="E348" s="386"/>
      <c r="F348" s="385" t="s">
        <v>154</v>
      </c>
      <c r="G348" s="386"/>
      <c r="H348" s="387" t="s">
        <v>155</v>
      </c>
      <c r="I348" s="388"/>
      <c r="J348" s="389"/>
    </row>
    <row r="349" spans="2:10" ht="30" customHeight="1">
      <c r="B349" s="60" t="s">
        <v>204</v>
      </c>
      <c r="C349" s="119">
        <v>47</v>
      </c>
      <c r="D349" s="385" t="s">
        <v>156</v>
      </c>
      <c r="E349" s="386"/>
      <c r="F349" s="385" t="s">
        <v>154</v>
      </c>
      <c r="G349" s="386"/>
      <c r="H349" s="308" t="s">
        <v>155</v>
      </c>
      <c r="I349" s="393"/>
      <c r="J349" s="309"/>
    </row>
    <row r="350" spans="2:10" ht="30" customHeight="1">
      <c r="B350" s="116" t="s">
        <v>205</v>
      </c>
      <c r="C350" s="116">
        <v>39</v>
      </c>
      <c r="D350" s="385" t="s">
        <v>156</v>
      </c>
      <c r="E350" s="386"/>
      <c r="F350" s="385" t="s">
        <v>154</v>
      </c>
      <c r="G350" s="386"/>
      <c r="H350" s="308" t="s">
        <v>155</v>
      </c>
      <c r="I350" s="393"/>
      <c r="J350" s="309"/>
    </row>
    <row r="351" spans="2:10" ht="30" customHeight="1">
      <c r="B351" s="116" t="s">
        <v>233</v>
      </c>
      <c r="C351" s="116">
        <v>29</v>
      </c>
      <c r="D351" s="385" t="s">
        <v>156</v>
      </c>
      <c r="E351" s="386"/>
      <c r="F351" s="385" t="s">
        <v>154</v>
      </c>
      <c r="G351" s="386"/>
      <c r="H351" s="308" t="s">
        <v>155</v>
      </c>
      <c r="I351" s="393"/>
      <c r="J351" s="309"/>
    </row>
    <row r="352" spans="2:10" ht="30" customHeight="1">
      <c r="B352" s="116" t="s">
        <v>234</v>
      </c>
      <c r="C352" s="116">
        <v>32</v>
      </c>
      <c r="D352" s="385" t="s">
        <v>156</v>
      </c>
      <c r="E352" s="386"/>
      <c r="F352" s="385" t="s">
        <v>154</v>
      </c>
      <c r="G352" s="386"/>
      <c r="H352" s="308" t="s">
        <v>155</v>
      </c>
      <c r="I352" s="393"/>
      <c r="J352" s="309"/>
    </row>
    <row r="353" spans="2:10" ht="31.5" customHeight="1">
      <c r="B353" s="61" t="s">
        <v>412</v>
      </c>
      <c r="C353" s="116">
        <v>36</v>
      </c>
      <c r="D353" s="385" t="s">
        <v>156</v>
      </c>
      <c r="E353" s="386"/>
      <c r="F353" s="385" t="s">
        <v>154</v>
      </c>
      <c r="G353" s="386"/>
      <c r="H353" s="308" t="s">
        <v>155</v>
      </c>
      <c r="I353" s="393"/>
      <c r="J353" s="309"/>
    </row>
    <row r="354" spans="2:10" ht="25.5" customHeight="1">
      <c r="B354" s="308" t="s">
        <v>82</v>
      </c>
      <c r="C354" s="393"/>
      <c r="D354" s="393"/>
      <c r="E354" s="393"/>
      <c r="F354" s="393"/>
      <c r="G354" s="393"/>
      <c r="H354" s="393"/>
      <c r="I354" s="393"/>
      <c r="J354" s="309"/>
    </row>
    <row r="355" spans="2:10" ht="25.5" customHeight="1">
      <c r="B355" s="109"/>
      <c r="C355" s="109"/>
      <c r="D355" s="109"/>
      <c r="E355" s="109"/>
      <c r="F355" s="109"/>
      <c r="G355" s="109"/>
      <c r="H355" s="109"/>
      <c r="I355" s="109"/>
      <c r="J355" s="109"/>
    </row>
    <row r="356" spans="2:10" ht="25.5" customHeight="1">
      <c r="B356" s="109"/>
      <c r="C356" s="109"/>
      <c r="D356" s="109"/>
      <c r="E356" s="109"/>
      <c r="F356" s="109"/>
      <c r="G356" s="109"/>
      <c r="H356" s="109"/>
      <c r="I356" s="109"/>
      <c r="J356" s="109"/>
    </row>
    <row r="357" spans="2:10" s="36" customFormat="1" ht="15.75">
      <c r="B357" s="17"/>
      <c r="C357" s="17"/>
      <c r="D357" s="17"/>
      <c r="E357" s="17"/>
      <c r="F357" s="17"/>
      <c r="G357" s="17"/>
      <c r="H357" s="17"/>
      <c r="I357" s="24"/>
    </row>
    <row r="358" spans="2:10" ht="15.75">
      <c r="B358" s="398" t="s">
        <v>42</v>
      </c>
      <c r="C358" s="399"/>
      <c r="D358" s="399"/>
      <c r="E358" s="399"/>
      <c r="F358" s="399"/>
      <c r="G358" s="399"/>
      <c r="H358" s="399"/>
      <c r="I358" s="399"/>
      <c r="J358" s="399"/>
    </row>
    <row r="359" spans="2:10" ht="34.5" customHeight="1">
      <c r="B359" s="401" t="s">
        <v>43</v>
      </c>
      <c r="C359" s="402"/>
      <c r="D359" s="59" t="s">
        <v>44</v>
      </c>
      <c r="E359" s="395" t="s">
        <v>45</v>
      </c>
      <c r="F359" s="315"/>
      <c r="G359" s="59" t="s">
        <v>38</v>
      </c>
      <c r="H359" s="289" t="s">
        <v>46</v>
      </c>
      <c r="I359" s="400"/>
      <c r="J359" s="290"/>
    </row>
    <row r="360" spans="2:10" ht="104.25" customHeight="1">
      <c r="B360" s="385" t="s">
        <v>585</v>
      </c>
      <c r="C360" s="386"/>
      <c r="D360" s="60" t="s">
        <v>586</v>
      </c>
      <c r="E360" s="385" t="s">
        <v>207</v>
      </c>
      <c r="F360" s="386"/>
      <c r="G360" s="97" t="s">
        <v>206</v>
      </c>
      <c r="H360" s="387" t="s">
        <v>602</v>
      </c>
      <c r="I360" s="388"/>
      <c r="J360" s="389"/>
    </row>
    <row r="361" spans="2:10" ht="16.5" customHeight="1">
      <c r="B361" s="385"/>
      <c r="C361" s="386"/>
      <c r="D361" s="60"/>
      <c r="E361" s="385"/>
      <c r="F361" s="386"/>
      <c r="G361" s="6"/>
      <c r="H361" s="308"/>
      <c r="I361" s="393"/>
      <c r="J361" s="309"/>
    </row>
    <row r="362" spans="2:10" ht="15.75">
      <c r="B362" s="15"/>
      <c r="C362" s="15"/>
      <c r="D362" s="15"/>
      <c r="E362" s="15"/>
      <c r="F362" s="4"/>
      <c r="G362" s="4"/>
      <c r="H362" s="4"/>
      <c r="I362" s="4"/>
    </row>
    <row r="363" spans="2:10" ht="15.75">
      <c r="B363" s="469" t="s">
        <v>47</v>
      </c>
      <c r="C363" s="469"/>
      <c r="D363" s="469"/>
      <c r="E363" s="469"/>
      <c r="F363" s="469"/>
      <c r="G363" s="469"/>
      <c r="H363" s="469"/>
      <c r="I363" s="4"/>
    </row>
    <row r="364" spans="2:10" ht="31.5">
      <c r="B364" s="10" t="s">
        <v>48</v>
      </c>
      <c r="C364" s="10" t="s">
        <v>49</v>
      </c>
      <c r="D364" s="371" t="s">
        <v>18</v>
      </c>
      <c r="E364" s="371"/>
      <c r="F364" s="10" t="s">
        <v>50</v>
      </c>
      <c r="G364" s="371" t="s">
        <v>78</v>
      </c>
      <c r="H364" s="371"/>
      <c r="I364" s="4"/>
    </row>
    <row r="365" spans="2:10" ht="15.75" customHeight="1">
      <c r="B365" s="119">
        <v>13482</v>
      </c>
      <c r="C365" s="75">
        <v>44663</v>
      </c>
      <c r="D365" s="371" t="s">
        <v>166</v>
      </c>
      <c r="E365" s="371"/>
      <c r="F365" s="119" t="s">
        <v>424</v>
      </c>
      <c r="G365" s="370" t="s">
        <v>167</v>
      </c>
      <c r="H365" s="371"/>
      <c r="I365" s="4"/>
    </row>
    <row r="366" spans="2:10" ht="15.75">
      <c r="B366" s="11">
        <v>14125</v>
      </c>
      <c r="C366" s="75">
        <v>44811</v>
      </c>
      <c r="D366" s="371" t="s">
        <v>166</v>
      </c>
      <c r="E366" s="371"/>
      <c r="F366" s="11" t="s">
        <v>413</v>
      </c>
      <c r="G366" s="370" t="s">
        <v>167</v>
      </c>
      <c r="H366" s="371"/>
      <c r="I366" s="4"/>
    </row>
    <row r="367" spans="2:10" ht="15.75">
      <c r="B367" s="119">
        <v>14669</v>
      </c>
      <c r="C367" s="75">
        <v>44910</v>
      </c>
      <c r="D367" s="371" t="s">
        <v>166</v>
      </c>
      <c r="E367" s="371"/>
      <c r="F367" s="119" t="s">
        <v>208</v>
      </c>
      <c r="G367" s="370" t="s">
        <v>167</v>
      </c>
      <c r="H367" s="371"/>
      <c r="I367" s="4"/>
    </row>
    <row r="368" spans="2:10" ht="31.5" customHeight="1">
      <c r="B368" s="119">
        <v>14569</v>
      </c>
      <c r="C368" s="75">
        <v>44902</v>
      </c>
      <c r="D368" s="371" t="s">
        <v>166</v>
      </c>
      <c r="E368" s="371"/>
      <c r="F368" s="119" t="s">
        <v>208</v>
      </c>
      <c r="G368" s="316" t="s">
        <v>167</v>
      </c>
      <c r="H368" s="318"/>
      <c r="I368" s="4"/>
    </row>
    <row r="369" spans="2:9" ht="15.75">
      <c r="B369" s="11">
        <v>14522</v>
      </c>
      <c r="C369" s="75">
        <v>44890</v>
      </c>
      <c r="D369" s="371" t="s">
        <v>166</v>
      </c>
      <c r="E369" s="371"/>
      <c r="F369" s="119" t="s">
        <v>208</v>
      </c>
      <c r="G369" s="316" t="s">
        <v>167</v>
      </c>
      <c r="H369" s="318"/>
      <c r="I369" s="4"/>
    </row>
    <row r="370" spans="2:9" ht="48.75" customHeight="1">
      <c r="B370" s="303" t="s">
        <v>82</v>
      </c>
      <c r="C370" s="304"/>
      <c r="D370" s="304"/>
      <c r="E370" s="304"/>
      <c r="F370" s="304"/>
      <c r="G370" s="304"/>
      <c r="H370" s="304"/>
      <c r="I370" s="4"/>
    </row>
    <row r="371" spans="2:9" s="36" customFormat="1" ht="15.75">
      <c r="B371" s="17"/>
      <c r="C371" s="17"/>
      <c r="D371" s="17"/>
      <c r="E371" s="17"/>
      <c r="F371" s="17"/>
      <c r="G371" s="17"/>
      <c r="H371" s="17"/>
      <c r="I371" s="24"/>
    </row>
    <row r="372" spans="2:9" s="36" customFormat="1" ht="15.75">
      <c r="B372" s="17"/>
      <c r="C372" s="17"/>
      <c r="D372" s="17"/>
      <c r="E372" s="17"/>
      <c r="F372" s="17"/>
      <c r="G372" s="17"/>
      <c r="H372" s="17"/>
      <c r="I372" s="24"/>
    </row>
    <row r="373" spans="2:9" s="36" customFormat="1" ht="15.75">
      <c r="B373" s="17"/>
      <c r="C373" s="17"/>
      <c r="D373" s="17"/>
      <c r="E373" s="17"/>
      <c r="F373" s="17"/>
      <c r="G373" s="17"/>
      <c r="H373" s="17"/>
      <c r="I373" s="24"/>
    </row>
    <row r="374" spans="2:9" s="36" customFormat="1" ht="15.75">
      <c r="B374" s="17"/>
      <c r="C374" s="17"/>
      <c r="D374" s="17"/>
      <c r="E374" s="17"/>
      <c r="F374" s="17"/>
      <c r="G374" s="17"/>
      <c r="H374" s="17"/>
      <c r="I374" s="24"/>
    </row>
    <row r="375" spans="2:9" s="36" customFormat="1" ht="15.75">
      <c r="B375" s="17"/>
      <c r="C375" s="17"/>
      <c r="D375" s="17"/>
      <c r="E375" s="17"/>
      <c r="F375" s="17"/>
      <c r="G375" s="17"/>
      <c r="H375" s="17"/>
      <c r="I375" s="24"/>
    </row>
    <row r="376" spans="2:9" s="36" customFormat="1" ht="15.75">
      <c r="B376" s="17"/>
      <c r="C376" s="17"/>
      <c r="D376" s="17"/>
      <c r="E376" s="17"/>
      <c r="F376" s="17"/>
      <c r="G376" s="17"/>
      <c r="H376" s="17"/>
      <c r="I376" s="24"/>
    </row>
    <row r="377" spans="2:9" s="36" customFormat="1" ht="15.75">
      <c r="B377" s="17"/>
      <c r="C377" s="17"/>
      <c r="D377" s="17"/>
      <c r="E377" s="17"/>
      <c r="F377" s="17"/>
      <c r="G377" s="17"/>
      <c r="H377" s="17"/>
      <c r="I377" s="24"/>
    </row>
    <row r="378" spans="2:9" s="36" customFormat="1" ht="15.75">
      <c r="B378" s="17"/>
      <c r="C378" s="17"/>
      <c r="D378" s="17"/>
      <c r="E378" s="17"/>
      <c r="F378" s="17"/>
      <c r="G378" s="17"/>
      <c r="H378" s="17"/>
      <c r="I378" s="24"/>
    </row>
    <row r="379" spans="2:9" s="36" customFormat="1" ht="15.75">
      <c r="B379" s="17"/>
      <c r="C379" s="17"/>
      <c r="D379" s="17"/>
      <c r="E379" s="17"/>
      <c r="F379" s="17"/>
      <c r="G379" s="17"/>
      <c r="H379" s="17"/>
      <c r="I379" s="24"/>
    </row>
    <row r="380" spans="2:9" s="36" customFormat="1" ht="15.75">
      <c r="B380" s="17"/>
      <c r="C380" s="17"/>
      <c r="D380" s="17"/>
      <c r="E380" s="17"/>
      <c r="F380" s="17"/>
      <c r="G380" s="17"/>
      <c r="H380" s="17"/>
      <c r="I380" s="24"/>
    </row>
    <row r="381" spans="2:9" s="36" customFormat="1" ht="15.75">
      <c r="B381" s="17"/>
      <c r="C381" s="17"/>
      <c r="D381" s="17"/>
      <c r="E381" s="17"/>
      <c r="F381" s="17"/>
      <c r="G381" s="17"/>
      <c r="H381" s="17"/>
      <c r="I381" s="24"/>
    </row>
    <row r="382" spans="2:9" s="36" customFormat="1" ht="15.75">
      <c r="B382" s="17"/>
      <c r="C382" s="17"/>
      <c r="D382" s="17"/>
      <c r="E382" s="17"/>
      <c r="F382" s="17"/>
      <c r="G382" s="17"/>
      <c r="H382" s="17"/>
      <c r="I382" s="24"/>
    </row>
    <row r="383" spans="2:9" ht="18.75">
      <c r="B383" s="452" t="s">
        <v>72</v>
      </c>
      <c r="C383" s="452"/>
      <c r="D383" s="452"/>
      <c r="E383" s="452"/>
      <c r="F383" s="452"/>
      <c r="G383" s="452"/>
      <c r="H383" s="452"/>
      <c r="I383" s="4"/>
    </row>
    <row r="384" spans="2:9" ht="15.75">
      <c r="B384" s="4"/>
      <c r="C384" s="4"/>
      <c r="D384" s="4"/>
      <c r="E384" s="4"/>
      <c r="F384" s="4"/>
      <c r="G384" s="4"/>
      <c r="H384" s="4"/>
      <c r="I384" s="4"/>
    </row>
    <row r="385" spans="2:9" ht="17.25">
      <c r="B385" s="394" t="s">
        <v>51</v>
      </c>
      <c r="C385" s="394"/>
      <c r="D385" s="394"/>
      <c r="E385" s="394"/>
      <c r="F385" s="394"/>
      <c r="G385" s="394"/>
      <c r="H385" s="394"/>
      <c r="I385" s="4"/>
    </row>
    <row r="386" spans="2:9" ht="15.75">
      <c r="B386" s="458" t="s">
        <v>126</v>
      </c>
      <c r="C386" s="458"/>
      <c r="D386" s="458"/>
      <c r="E386" s="458"/>
      <c r="F386" s="458"/>
      <c r="G386" s="458"/>
      <c r="H386" s="458"/>
      <c r="I386" s="4"/>
    </row>
    <row r="387" spans="2:9" ht="15.75">
      <c r="B387" s="13" t="s">
        <v>79</v>
      </c>
      <c r="C387" s="3" t="s">
        <v>77</v>
      </c>
      <c r="D387" s="304" t="s">
        <v>18</v>
      </c>
      <c r="E387" s="304"/>
      <c r="F387" s="304"/>
      <c r="G387" s="392" t="s">
        <v>52</v>
      </c>
      <c r="H387" s="392"/>
      <c r="I387" s="4"/>
    </row>
    <row r="388" spans="2:9" ht="15.75">
      <c r="B388" s="119">
        <v>1</v>
      </c>
      <c r="C388" s="6" t="s">
        <v>414</v>
      </c>
      <c r="D388" s="304" t="s">
        <v>415</v>
      </c>
      <c r="E388" s="304"/>
      <c r="F388" s="304"/>
      <c r="G388" s="370" t="s">
        <v>416</v>
      </c>
      <c r="H388" s="392"/>
      <c r="I388" s="4"/>
    </row>
    <row r="389" spans="2:9" ht="15.75">
      <c r="B389" s="119">
        <f>+B388+1</f>
        <v>2</v>
      </c>
      <c r="C389" s="6" t="s">
        <v>417</v>
      </c>
      <c r="D389" s="304" t="s">
        <v>418</v>
      </c>
      <c r="E389" s="304"/>
      <c r="F389" s="304"/>
      <c r="G389" s="370" t="s">
        <v>419</v>
      </c>
      <c r="H389" s="392"/>
      <c r="I389" s="4"/>
    </row>
    <row r="390" spans="2:9" ht="15.75">
      <c r="B390" s="119">
        <f t="shared" ref="B390:B402" si="3">+B389+1</f>
        <v>3</v>
      </c>
      <c r="C390" s="6" t="s">
        <v>420</v>
      </c>
      <c r="D390" s="304" t="s">
        <v>415</v>
      </c>
      <c r="E390" s="304"/>
      <c r="F390" s="304"/>
      <c r="G390" s="370" t="s">
        <v>421</v>
      </c>
      <c r="H390" s="392"/>
      <c r="I390" s="4"/>
    </row>
    <row r="391" spans="2:9" ht="15.75">
      <c r="B391" s="119">
        <f t="shared" si="3"/>
        <v>4</v>
      </c>
      <c r="C391" s="6" t="s">
        <v>422</v>
      </c>
      <c r="D391" s="304" t="s">
        <v>415</v>
      </c>
      <c r="E391" s="304"/>
      <c r="F391" s="304"/>
      <c r="G391" s="370" t="s">
        <v>423</v>
      </c>
      <c r="H391" s="392"/>
      <c r="I391" s="4"/>
    </row>
    <row r="392" spans="2:9" ht="15.75">
      <c r="B392" s="119">
        <f t="shared" si="3"/>
        <v>5</v>
      </c>
      <c r="C392" s="38" t="s">
        <v>425</v>
      </c>
      <c r="D392" s="304" t="s">
        <v>415</v>
      </c>
      <c r="E392" s="304"/>
      <c r="F392" s="304"/>
      <c r="G392" s="370" t="s">
        <v>426</v>
      </c>
      <c r="H392" s="392"/>
      <c r="I392" s="4"/>
    </row>
    <row r="393" spans="2:9" ht="15.75">
      <c r="B393" s="119">
        <f t="shared" si="3"/>
        <v>6</v>
      </c>
      <c r="C393" s="38" t="s">
        <v>427</v>
      </c>
      <c r="D393" s="304" t="s">
        <v>428</v>
      </c>
      <c r="E393" s="304"/>
      <c r="F393" s="304"/>
      <c r="G393" s="370" t="s">
        <v>429</v>
      </c>
      <c r="H393" s="392"/>
      <c r="I393" s="4"/>
    </row>
    <row r="394" spans="2:9" ht="15.75">
      <c r="B394" s="119">
        <f t="shared" si="3"/>
        <v>7</v>
      </c>
      <c r="C394" s="38" t="s">
        <v>430</v>
      </c>
      <c r="D394" s="304" t="s">
        <v>431</v>
      </c>
      <c r="E394" s="304"/>
      <c r="F394" s="304"/>
      <c r="G394" s="370" t="s">
        <v>432</v>
      </c>
      <c r="H394" s="392"/>
      <c r="I394" s="4"/>
    </row>
    <row r="395" spans="2:9" ht="15.75">
      <c r="B395" s="119">
        <f t="shared" si="3"/>
        <v>8</v>
      </c>
      <c r="C395" s="38" t="s">
        <v>433</v>
      </c>
      <c r="D395" s="304" t="s">
        <v>434</v>
      </c>
      <c r="E395" s="304"/>
      <c r="F395" s="304"/>
      <c r="G395" s="370" t="s">
        <v>435</v>
      </c>
      <c r="H395" s="392"/>
      <c r="I395" s="4"/>
    </row>
    <row r="396" spans="2:9" ht="15.75">
      <c r="B396" s="119">
        <f t="shared" si="3"/>
        <v>9</v>
      </c>
      <c r="C396" s="38" t="s">
        <v>436</v>
      </c>
      <c r="D396" s="289" t="s">
        <v>437</v>
      </c>
      <c r="E396" s="400"/>
      <c r="F396" s="290"/>
      <c r="G396" s="316" t="s">
        <v>438</v>
      </c>
      <c r="H396" s="318"/>
      <c r="I396" s="4"/>
    </row>
    <row r="397" spans="2:9" ht="15.75">
      <c r="B397" s="119">
        <f t="shared" si="3"/>
        <v>10</v>
      </c>
      <c r="C397" s="38" t="s">
        <v>209</v>
      </c>
      <c r="D397" s="304" t="s">
        <v>210</v>
      </c>
      <c r="E397" s="304"/>
      <c r="F397" s="304"/>
      <c r="G397" s="370" t="s">
        <v>211</v>
      </c>
      <c r="H397" s="392"/>
      <c r="I397" s="4"/>
    </row>
    <row r="398" spans="2:9" ht="15.75">
      <c r="B398" s="119">
        <f t="shared" si="3"/>
        <v>11</v>
      </c>
      <c r="C398" s="38" t="s">
        <v>214</v>
      </c>
      <c r="D398" s="304" t="s">
        <v>212</v>
      </c>
      <c r="E398" s="304"/>
      <c r="F398" s="304"/>
      <c r="G398" s="370" t="s">
        <v>211</v>
      </c>
      <c r="H398" s="392"/>
      <c r="I398" s="4"/>
    </row>
    <row r="399" spans="2:9" ht="15.75">
      <c r="B399" s="119">
        <f t="shared" si="3"/>
        <v>12</v>
      </c>
      <c r="C399" s="38" t="s">
        <v>213</v>
      </c>
      <c r="D399" s="481" t="s">
        <v>215</v>
      </c>
      <c r="E399" s="481"/>
      <c r="F399" s="481"/>
      <c r="G399" s="370" t="s">
        <v>211</v>
      </c>
      <c r="H399" s="392"/>
      <c r="I399" s="4"/>
    </row>
    <row r="400" spans="2:9" ht="15.75">
      <c r="B400" s="119">
        <f t="shared" si="3"/>
        <v>13</v>
      </c>
      <c r="C400" s="120" t="s">
        <v>222</v>
      </c>
      <c r="D400" s="289" t="s">
        <v>223</v>
      </c>
      <c r="E400" s="400"/>
      <c r="F400" s="290"/>
      <c r="G400" s="370" t="s">
        <v>211</v>
      </c>
      <c r="H400" s="392"/>
      <c r="I400" s="4"/>
    </row>
    <row r="401" spans="2:9" ht="15.75">
      <c r="B401" s="119">
        <f t="shared" si="3"/>
        <v>14</v>
      </c>
      <c r="C401" s="38" t="s">
        <v>216</v>
      </c>
      <c r="D401" s="312" t="s">
        <v>217</v>
      </c>
      <c r="E401" s="312"/>
      <c r="F401" s="312"/>
      <c r="G401" s="370" t="s">
        <v>211</v>
      </c>
      <c r="H401" s="392"/>
      <c r="I401" s="4"/>
    </row>
    <row r="402" spans="2:9" ht="31.5">
      <c r="B402" s="119">
        <f t="shared" si="3"/>
        <v>15</v>
      </c>
      <c r="C402" s="38" t="s">
        <v>218</v>
      </c>
      <c r="D402" s="450" t="s">
        <v>219</v>
      </c>
      <c r="E402" s="480"/>
      <c r="F402" s="451"/>
      <c r="G402" s="370" t="s">
        <v>211</v>
      </c>
      <c r="H402" s="392"/>
      <c r="I402" s="4"/>
    </row>
    <row r="403" spans="2:9" ht="24.75" customHeight="1">
      <c r="B403" s="182">
        <v>16</v>
      </c>
      <c r="C403" s="3" t="s">
        <v>439</v>
      </c>
      <c r="D403" s="289" t="s">
        <v>441</v>
      </c>
      <c r="E403" s="400"/>
      <c r="F403" s="290"/>
      <c r="G403" s="316" t="s">
        <v>457</v>
      </c>
      <c r="H403" s="451"/>
      <c r="I403" s="4"/>
    </row>
    <row r="404" spans="2:9" ht="15.75">
      <c r="B404" s="182">
        <v>17</v>
      </c>
      <c r="C404" s="3" t="s">
        <v>440</v>
      </c>
      <c r="D404" s="289" t="s">
        <v>442</v>
      </c>
      <c r="E404" s="400"/>
      <c r="F404" s="290"/>
      <c r="G404" s="316" t="s">
        <v>457</v>
      </c>
      <c r="H404" s="451"/>
      <c r="I404" s="4"/>
    </row>
    <row r="405" spans="2:9" ht="46.5" customHeight="1">
      <c r="B405" s="182">
        <v>18</v>
      </c>
      <c r="C405" s="3" t="s">
        <v>444</v>
      </c>
      <c r="D405" s="450" t="s">
        <v>443</v>
      </c>
      <c r="E405" s="480"/>
      <c r="F405" s="451"/>
      <c r="G405" s="316" t="s">
        <v>457</v>
      </c>
      <c r="H405" s="451"/>
      <c r="I405" s="4"/>
    </row>
    <row r="406" spans="2:9" ht="15.75">
      <c r="B406" s="182">
        <v>19</v>
      </c>
      <c r="C406" s="3" t="s">
        <v>445</v>
      </c>
      <c r="D406" s="450" t="s">
        <v>446</v>
      </c>
      <c r="E406" s="480"/>
      <c r="F406" s="451"/>
      <c r="G406" s="316" t="s">
        <v>457</v>
      </c>
      <c r="H406" s="451"/>
      <c r="I406" s="4"/>
    </row>
    <row r="407" spans="2:9" ht="15.75">
      <c r="B407" s="182">
        <v>20</v>
      </c>
      <c r="C407" s="3" t="s">
        <v>445</v>
      </c>
      <c r="D407" s="289" t="s">
        <v>447</v>
      </c>
      <c r="E407" s="400"/>
      <c r="F407" s="290"/>
      <c r="G407" s="316" t="s">
        <v>457</v>
      </c>
      <c r="H407" s="451"/>
      <c r="I407" s="4"/>
    </row>
    <row r="408" spans="2:9" ht="35.25" customHeight="1">
      <c r="B408" s="182">
        <v>21</v>
      </c>
      <c r="C408" s="3" t="s">
        <v>448</v>
      </c>
      <c r="D408" s="450" t="s">
        <v>449</v>
      </c>
      <c r="E408" s="480"/>
      <c r="F408" s="451"/>
      <c r="G408" s="316" t="s">
        <v>457</v>
      </c>
      <c r="H408" s="451"/>
      <c r="I408" s="4"/>
    </row>
    <row r="409" spans="2:9" ht="15.75">
      <c r="B409" s="182">
        <v>22</v>
      </c>
      <c r="C409" s="183" t="s">
        <v>450</v>
      </c>
      <c r="D409" s="289" t="s">
        <v>451</v>
      </c>
      <c r="E409" s="400"/>
      <c r="F409" s="290"/>
      <c r="G409" s="316" t="s">
        <v>457</v>
      </c>
      <c r="H409" s="451"/>
      <c r="I409" s="4"/>
    </row>
    <row r="410" spans="2:9" ht="40.5" customHeight="1">
      <c r="B410" s="33">
        <v>23</v>
      </c>
      <c r="C410" s="184">
        <v>44881</v>
      </c>
      <c r="D410" s="304" t="s">
        <v>452</v>
      </c>
      <c r="E410" s="304"/>
      <c r="F410" s="304"/>
      <c r="G410" s="316" t="s">
        <v>457</v>
      </c>
      <c r="H410" s="451"/>
      <c r="I410" s="4"/>
    </row>
    <row r="411" spans="2:9" ht="47.25" customHeight="1">
      <c r="B411" s="20">
        <v>24</v>
      </c>
      <c r="C411" s="184">
        <v>44881</v>
      </c>
      <c r="D411" s="304" t="s">
        <v>453</v>
      </c>
      <c r="E411" s="304"/>
      <c r="F411" s="304"/>
      <c r="G411" s="316" t="s">
        <v>457</v>
      </c>
      <c r="H411" s="451"/>
      <c r="I411" s="4"/>
    </row>
    <row r="412" spans="2:9" ht="45.75" customHeight="1">
      <c r="B412" s="20">
        <v>25</v>
      </c>
      <c r="C412" s="184">
        <v>44916</v>
      </c>
      <c r="D412" s="481" t="s">
        <v>454</v>
      </c>
      <c r="E412" s="481"/>
      <c r="F412" s="481"/>
      <c r="G412" s="316" t="s">
        <v>457</v>
      </c>
      <c r="H412" s="451"/>
      <c r="I412" s="4"/>
    </row>
    <row r="413" spans="2:9" ht="45.75" customHeight="1">
      <c r="B413" s="99">
        <v>26</v>
      </c>
      <c r="C413" s="185">
        <v>44924</v>
      </c>
      <c r="D413" s="450" t="s">
        <v>455</v>
      </c>
      <c r="E413" s="480"/>
      <c r="F413" s="451"/>
      <c r="G413" s="316" t="s">
        <v>457</v>
      </c>
      <c r="H413" s="451"/>
      <c r="I413" s="4"/>
    </row>
    <row r="414" spans="2:9" ht="30" customHeight="1">
      <c r="B414" s="20">
        <v>27</v>
      </c>
      <c r="C414" s="184">
        <v>44924</v>
      </c>
      <c r="D414" s="312" t="s">
        <v>456</v>
      </c>
      <c r="E414" s="312"/>
      <c r="F414" s="312"/>
      <c r="G414" s="316" t="s">
        <v>457</v>
      </c>
      <c r="H414" s="451"/>
      <c r="I414" s="4"/>
    </row>
    <row r="415" spans="2:9" ht="30" customHeight="1">
      <c r="B415" s="98"/>
      <c r="C415" s="38"/>
      <c r="D415" s="450"/>
      <c r="E415" s="480"/>
      <c r="F415" s="451"/>
      <c r="G415" s="370"/>
      <c r="H415" s="392"/>
      <c r="I415" s="4"/>
    </row>
    <row r="416" spans="2:9" ht="15.75">
      <c r="B416" s="34"/>
      <c r="C416" s="27"/>
      <c r="D416" s="27"/>
      <c r="E416" s="7"/>
      <c r="F416" s="7"/>
      <c r="G416" s="7"/>
      <c r="H416" s="7"/>
      <c r="I416" s="4"/>
    </row>
    <row r="417" spans="2:9" s="1" customFormat="1" ht="15.75">
      <c r="B417" s="458" t="s">
        <v>127</v>
      </c>
      <c r="C417" s="458"/>
      <c r="D417" s="458"/>
      <c r="E417" s="458"/>
      <c r="F417" s="458"/>
      <c r="G417" s="458"/>
      <c r="H417" s="458"/>
      <c r="I417" s="9"/>
    </row>
    <row r="418" spans="2:9" s="1" customFormat="1" ht="15.75" customHeight="1">
      <c r="B418" s="13" t="s">
        <v>79</v>
      </c>
      <c r="C418" s="3" t="s">
        <v>77</v>
      </c>
      <c r="D418" s="304" t="s">
        <v>18</v>
      </c>
      <c r="E418" s="304"/>
      <c r="F418" s="304"/>
      <c r="G418" s="392" t="s">
        <v>52</v>
      </c>
      <c r="H418" s="392"/>
      <c r="I418" s="9"/>
    </row>
    <row r="419" spans="2:9" ht="15.75">
      <c r="B419" s="14"/>
      <c r="C419" s="6"/>
      <c r="D419" s="304" t="s">
        <v>147</v>
      </c>
      <c r="E419" s="304"/>
      <c r="F419" s="304"/>
      <c r="G419" s="392"/>
      <c r="H419" s="392"/>
      <c r="I419" s="4"/>
    </row>
    <row r="420" spans="2:9" ht="39" customHeight="1">
      <c r="B420" s="303" t="s">
        <v>82</v>
      </c>
      <c r="C420" s="304"/>
      <c r="D420" s="304"/>
      <c r="E420" s="304"/>
      <c r="F420" s="304"/>
      <c r="G420" s="304"/>
      <c r="H420" s="304"/>
      <c r="I420" s="4"/>
    </row>
    <row r="421" spans="2:9" ht="15.75">
      <c r="B421" s="34"/>
      <c r="C421" s="27"/>
      <c r="D421" s="27"/>
      <c r="E421" s="4"/>
      <c r="F421" s="4"/>
      <c r="G421" s="4"/>
      <c r="H421" s="4"/>
      <c r="I421" s="4"/>
    </row>
    <row r="422" spans="2:9" ht="15.75">
      <c r="B422" s="458" t="s">
        <v>53</v>
      </c>
      <c r="C422" s="458"/>
      <c r="D422" s="458"/>
      <c r="E422" s="458"/>
      <c r="F422" s="458"/>
      <c r="G422" s="458"/>
      <c r="H422" s="458"/>
      <c r="I422" s="4"/>
    </row>
    <row r="423" spans="2:9" ht="15.75" customHeight="1">
      <c r="B423" s="13" t="s">
        <v>79</v>
      </c>
      <c r="C423" s="3" t="s">
        <v>77</v>
      </c>
      <c r="D423" s="304" t="s">
        <v>18</v>
      </c>
      <c r="E423" s="304"/>
      <c r="F423" s="304"/>
      <c r="G423" s="392" t="s">
        <v>52</v>
      </c>
      <c r="H423" s="392"/>
      <c r="I423" s="4"/>
    </row>
    <row r="424" spans="2:9" ht="15.75">
      <c r="B424" s="14"/>
      <c r="C424" s="6"/>
      <c r="D424" s="304" t="s">
        <v>146</v>
      </c>
      <c r="E424" s="304"/>
      <c r="F424" s="304"/>
      <c r="G424" s="392"/>
      <c r="H424" s="392"/>
      <c r="I424" s="4"/>
    </row>
    <row r="425" spans="2:9" ht="15.75">
      <c r="B425" s="458" t="s">
        <v>54</v>
      </c>
      <c r="C425" s="458"/>
      <c r="D425" s="458"/>
      <c r="E425" s="458"/>
      <c r="F425" s="458"/>
      <c r="G425" s="458"/>
      <c r="H425" s="458"/>
      <c r="I425" s="4"/>
    </row>
    <row r="426" spans="2:9" ht="15.75">
      <c r="B426" s="13" t="s">
        <v>79</v>
      </c>
      <c r="C426" s="3" t="s">
        <v>77</v>
      </c>
      <c r="D426" s="304" t="s">
        <v>18</v>
      </c>
      <c r="E426" s="304"/>
      <c r="F426" s="304"/>
      <c r="G426" s="392" t="s">
        <v>52</v>
      </c>
      <c r="H426" s="392"/>
      <c r="I426" s="4"/>
    </row>
    <row r="427" spans="2:9" ht="15.75">
      <c r="B427" s="14"/>
      <c r="C427" s="6"/>
      <c r="D427" s="304"/>
      <c r="E427" s="304"/>
      <c r="F427" s="304"/>
      <c r="G427" s="392"/>
      <c r="H427" s="392"/>
      <c r="I427" s="4"/>
    </row>
    <row r="428" spans="2:9" ht="15.75">
      <c r="B428" s="14"/>
      <c r="C428" s="6"/>
      <c r="D428" s="304" t="s">
        <v>123</v>
      </c>
      <c r="E428" s="304"/>
      <c r="F428" s="304"/>
      <c r="G428" s="392"/>
      <c r="H428" s="392"/>
      <c r="I428" s="4"/>
    </row>
    <row r="429" spans="2:9" ht="42" customHeight="1">
      <c r="B429" s="303" t="s">
        <v>82</v>
      </c>
      <c r="C429" s="304"/>
      <c r="D429" s="304"/>
      <c r="E429" s="304"/>
      <c r="F429" s="304"/>
      <c r="G429" s="304"/>
      <c r="H429" s="304"/>
      <c r="I429" s="4"/>
    </row>
    <row r="430" spans="2:9" ht="42" customHeight="1">
      <c r="B430" s="109"/>
      <c r="C430" s="105"/>
      <c r="D430" s="105"/>
      <c r="E430" s="105"/>
      <c r="F430" s="105"/>
      <c r="G430" s="105"/>
      <c r="H430" s="105"/>
      <c r="I430" s="4"/>
    </row>
    <row r="431" spans="2:9" ht="15" customHeight="1">
      <c r="B431" s="12"/>
      <c r="C431" s="4"/>
      <c r="D431" s="4"/>
      <c r="E431" s="4"/>
      <c r="F431" s="4"/>
      <c r="G431" s="4"/>
      <c r="H431" s="4"/>
      <c r="I431" s="4"/>
    </row>
    <row r="432" spans="2:9" ht="15.75">
      <c r="B432" s="458" t="s">
        <v>55</v>
      </c>
      <c r="C432" s="458"/>
      <c r="D432" s="458"/>
      <c r="E432" s="458"/>
      <c r="F432" s="458"/>
      <c r="G432" s="458"/>
      <c r="H432" s="458"/>
      <c r="I432" s="4"/>
    </row>
    <row r="433" spans="2:9" ht="15.75">
      <c r="B433" s="16" t="s">
        <v>458</v>
      </c>
      <c r="C433" s="3" t="s">
        <v>77</v>
      </c>
      <c r="D433" s="304" t="s">
        <v>56</v>
      </c>
      <c r="E433" s="304"/>
      <c r="F433" s="304"/>
      <c r="G433" s="392" t="s">
        <v>57</v>
      </c>
      <c r="H433" s="392"/>
      <c r="I433" s="4"/>
    </row>
    <row r="434" spans="2:9" ht="33.75" customHeight="1">
      <c r="B434" s="98">
        <v>93</v>
      </c>
      <c r="C434" s="103">
        <v>44832</v>
      </c>
      <c r="D434" s="459" t="s">
        <v>220</v>
      </c>
      <c r="E434" s="460"/>
      <c r="F434" s="461"/>
      <c r="G434" s="316" t="s">
        <v>211</v>
      </c>
      <c r="H434" s="389"/>
      <c r="I434" s="4"/>
    </row>
    <row r="435" spans="2:9" ht="33.75" customHeight="1">
      <c r="B435" s="118">
        <v>88</v>
      </c>
      <c r="C435" s="103">
        <v>44826</v>
      </c>
      <c r="D435" s="459" t="s">
        <v>603</v>
      </c>
      <c r="E435" s="460"/>
      <c r="F435" s="461"/>
      <c r="G435" s="316" t="s">
        <v>211</v>
      </c>
      <c r="H435" s="389"/>
      <c r="I435" s="4"/>
    </row>
    <row r="436" spans="2:9" ht="57" customHeight="1">
      <c r="B436" s="118">
        <v>101</v>
      </c>
      <c r="C436" s="103">
        <v>45211</v>
      </c>
      <c r="D436" s="387" t="s">
        <v>459</v>
      </c>
      <c r="E436" s="388"/>
      <c r="F436" s="389"/>
      <c r="G436" s="316" t="s">
        <v>457</v>
      </c>
      <c r="H436" s="451"/>
      <c r="I436" s="4"/>
    </row>
    <row r="437" spans="2:9" ht="59.25" customHeight="1">
      <c r="B437" s="118">
        <v>117</v>
      </c>
      <c r="C437" s="103">
        <v>45260</v>
      </c>
      <c r="D437" s="387" t="s">
        <v>460</v>
      </c>
      <c r="E437" s="388"/>
      <c r="F437" s="389"/>
      <c r="G437" s="316" t="s">
        <v>457</v>
      </c>
      <c r="H437" s="451"/>
      <c r="I437" s="4"/>
    </row>
    <row r="438" spans="2:9" ht="28.5" customHeight="1">
      <c r="B438" s="98">
        <v>132</v>
      </c>
      <c r="C438" s="103">
        <v>45283</v>
      </c>
      <c r="D438" s="459" t="s">
        <v>461</v>
      </c>
      <c r="E438" s="460"/>
      <c r="F438" s="461"/>
      <c r="G438" s="316" t="s">
        <v>457</v>
      </c>
      <c r="H438" s="451"/>
      <c r="I438" s="4"/>
    </row>
    <row r="439" spans="2:9" ht="38.25" customHeight="1">
      <c r="B439" s="303" t="s">
        <v>82</v>
      </c>
      <c r="C439" s="304"/>
      <c r="D439" s="304"/>
      <c r="E439" s="304"/>
      <c r="F439" s="304"/>
      <c r="G439" s="304"/>
      <c r="H439" s="304"/>
      <c r="I439" s="4"/>
    </row>
    <row r="440" spans="2:9" ht="15.75">
      <c r="B440" s="12"/>
      <c r="C440" s="4"/>
      <c r="D440" s="4"/>
      <c r="E440" s="4"/>
      <c r="F440" s="4"/>
      <c r="G440" s="4"/>
      <c r="H440" s="4"/>
      <c r="I440" s="4"/>
    </row>
    <row r="441" spans="2:9" ht="17.25">
      <c r="B441" s="394" t="s">
        <v>58</v>
      </c>
      <c r="C441" s="394"/>
      <c r="D441" s="394"/>
      <c r="E441" s="394"/>
      <c r="F441" s="394"/>
      <c r="G441" s="394"/>
      <c r="H441" s="394"/>
      <c r="I441" s="4"/>
    </row>
    <row r="442" spans="2:9" ht="15.75">
      <c r="B442" s="458" t="s">
        <v>59</v>
      </c>
      <c r="C442" s="458"/>
      <c r="D442" s="458"/>
      <c r="E442" s="304" t="s">
        <v>66</v>
      </c>
      <c r="F442" s="304"/>
      <c r="G442" s="304"/>
      <c r="H442" s="304"/>
      <c r="I442" s="4"/>
    </row>
    <row r="443" spans="2:9" ht="15.75">
      <c r="B443" s="453">
        <v>2019</v>
      </c>
      <c r="C443" s="453"/>
      <c r="D443" s="453"/>
      <c r="E443" s="304">
        <v>2.81</v>
      </c>
      <c r="F443" s="304"/>
      <c r="G443" s="304"/>
      <c r="H443" s="304"/>
      <c r="I443" s="4"/>
    </row>
    <row r="444" spans="2:9" ht="15.75">
      <c r="B444" s="453">
        <v>2020</v>
      </c>
      <c r="C444" s="453"/>
      <c r="D444" s="453"/>
      <c r="E444" s="304">
        <v>1.72</v>
      </c>
      <c r="F444" s="304"/>
      <c r="G444" s="304"/>
      <c r="H444" s="304"/>
      <c r="I444" s="4"/>
    </row>
    <row r="445" spans="2:9" ht="15.75">
      <c r="B445" s="453">
        <v>2021</v>
      </c>
      <c r="C445" s="453"/>
      <c r="D445" s="453"/>
      <c r="E445" s="304">
        <v>1.97</v>
      </c>
      <c r="F445" s="304"/>
      <c r="G445" s="304"/>
      <c r="H445" s="304"/>
      <c r="I445" s="4"/>
    </row>
    <row r="446" spans="2:9" ht="15.75">
      <c r="B446" s="220"/>
      <c r="C446" s="220"/>
      <c r="D446" s="220"/>
      <c r="E446" s="105"/>
      <c r="F446" s="105"/>
      <c r="G446" s="105"/>
      <c r="H446" s="105"/>
      <c r="I446" s="4"/>
    </row>
    <row r="447" spans="2:9" ht="16.5" customHeight="1">
      <c r="B447" s="56"/>
      <c r="C447" s="35"/>
      <c r="D447" s="35"/>
      <c r="E447" s="35"/>
      <c r="F447" s="35"/>
      <c r="G447" s="35"/>
      <c r="H447" s="35"/>
      <c r="I447" s="4"/>
    </row>
    <row r="448" spans="2:9" ht="19.5" thickBot="1">
      <c r="B448" s="452" t="s">
        <v>128</v>
      </c>
      <c r="C448" s="452"/>
      <c r="D448" s="452"/>
      <c r="E448" s="452"/>
      <c r="F448" s="452"/>
      <c r="G448" s="452"/>
      <c r="H448" s="452"/>
      <c r="I448" s="4"/>
    </row>
    <row r="449" spans="2:9" ht="16.5" thickBot="1">
      <c r="B449" s="41"/>
      <c r="C449" s="41"/>
      <c r="D449" s="46" t="s">
        <v>129</v>
      </c>
      <c r="E449" s="47" t="s">
        <v>130</v>
      </c>
      <c r="F449" s="48" t="s">
        <v>131</v>
      </c>
      <c r="G449" s="48" t="s">
        <v>132</v>
      </c>
      <c r="H449" s="41"/>
      <c r="I449" s="4"/>
    </row>
    <row r="450" spans="2:9" ht="48" thickBot="1">
      <c r="B450" s="41"/>
      <c r="C450" s="41"/>
      <c r="D450" s="42" t="s">
        <v>133</v>
      </c>
      <c r="E450" s="43">
        <v>122</v>
      </c>
      <c r="F450" s="43">
        <v>118</v>
      </c>
      <c r="G450" s="43">
        <f>+E450+F450</f>
        <v>240</v>
      </c>
      <c r="H450" s="41"/>
      <c r="I450" s="4"/>
    </row>
    <row r="451" spans="2:9" ht="48" customHeight="1" thickBot="1">
      <c r="B451" s="41"/>
      <c r="C451" s="41"/>
      <c r="D451" s="44" t="s">
        <v>134</v>
      </c>
      <c r="E451" s="45">
        <v>23</v>
      </c>
      <c r="F451" s="45">
        <v>27</v>
      </c>
      <c r="G451" s="45">
        <v>50</v>
      </c>
      <c r="H451" s="41"/>
      <c r="I451" s="4"/>
    </row>
    <row r="452" spans="2:9" ht="129" customHeight="1" thickBot="1">
      <c r="B452" s="41"/>
      <c r="C452" s="41"/>
      <c r="D452" s="44" t="s">
        <v>135</v>
      </c>
      <c r="E452" s="45">
        <v>97</v>
      </c>
      <c r="F452" s="45">
        <v>83</v>
      </c>
      <c r="G452" s="45">
        <f>+E452+F452</f>
        <v>180</v>
      </c>
      <c r="H452" s="41"/>
      <c r="I452" s="4"/>
    </row>
    <row r="453" spans="2:9" ht="75.75" customHeight="1" thickBot="1">
      <c r="B453" s="41"/>
      <c r="C453" s="41"/>
      <c r="D453" s="44" t="s">
        <v>136</v>
      </c>
      <c r="E453" s="45">
        <v>23</v>
      </c>
      <c r="F453" s="45">
        <v>30</v>
      </c>
      <c r="G453" s="45">
        <f>+E453+F453</f>
        <v>53</v>
      </c>
      <c r="H453" s="41"/>
      <c r="I453" s="4"/>
    </row>
    <row r="454" spans="2:9" ht="84.75" customHeight="1" thickBot="1">
      <c r="B454" s="41"/>
      <c r="C454" s="41"/>
      <c r="D454" s="44" t="s">
        <v>137</v>
      </c>
      <c r="E454" s="45">
        <v>7</v>
      </c>
      <c r="F454" s="45">
        <v>8</v>
      </c>
      <c r="G454" s="45">
        <f>+E454+F454</f>
        <v>15</v>
      </c>
      <c r="H454" s="41"/>
      <c r="I454" s="4"/>
    </row>
    <row r="455" spans="2:9" ht="45.75" customHeight="1">
      <c r="B455" s="41"/>
      <c r="C455" s="41"/>
      <c r="D455" s="186"/>
      <c r="E455" s="187"/>
      <c r="F455" s="187"/>
      <c r="G455" s="187"/>
      <c r="H455" s="41"/>
      <c r="I455" s="4"/>
    </row>
    <row r="456" spans="2:9" ht="45.75" customHeight="1">
      <c r="B456" s="41"/>
      <c r="C456" s="41"/>
      <c r="D456" s="186"/>
      <c r="E456" s="187"/>
      <c r="F456" s="187"/>
      <c r="G456" s="187"/>
      <c r="H456" s="41"/>
      <c r="I456" s="4"/>
    </row>
    <row r="457" spans="2:9" ht="15.75" customHeight="1">
      <c r="B457" s="19"/>
      <c r="C457" s="19"/>
      <c r="D457" s="110"/>
      <c r="E457" s="111"/>
      <c r="F457" s="111"/>
      <c r="G457" s="111"/>
      <c r="H457" s="19"/>
      <c r="I457" s="18"/>
    </row>
    <row r="458" spans="2:9" ht="21.75" customHeight="1">
      <c r="B458" s="390" t="s">
        <v>138</v>
      </c>
      <c r="C458" s="390"/>
      <c r="D458" s="390"/>
      <c r="E458" s="390"/>
      <c r="F458" s="390"/>
      <c r="G458" s="390"/>
      <c r="H458" s="390"/>
      <c r="I458" s="4"/>
    </row>
    <row r="459" spans="2:9" ht="21.75" thickBot="1">
      <c r="C459" s="82" t="s">
        <v>168</v>
      </c>
      <c r="D459" s="83"/>
      <c r="E459" s="83"/>
      <c r="F459" s="83"/>
      <c r="G459" s="84"/>
    </row>
    <row r="460" spans="2:9" ht="18.75">
      <c r="C460" s="85" t="s">
        <v>462</v>
      </c>
      <c r="D460" s="86"/>
      <c r="E460" s="86"/>
      <c r="F460" s="86"/>
      <c r="G460" s="87"/>
    </row>
    <row r="461" spans="2:9" ht="16.5" thickBot="1">
      <c r="B461" s="478" t="s">
        <v>169</v>
      </c>
      <c r="C461" s="479"/>
      <c r="D461" s="477" t="s">
        <v>13</v>
      </c>
      <c r="E461" s="477"/>
      <c r="F461" s="477"/>
      <c r="G461" s="76" t="s">
        <v>170</v>
      </c>
    </row>
    <row r="462" spans="2:9" ht="16.5" thickBot="1">
      <c r="B462" s="356"/>
      <c r="C462" s="357"/>
      <c r="D462" s="77" t="s">
        <v>233</v>
      </c>
      <c r="E462" s="77" t="s">
        <v>234</v>
      </c>
      <c r="F462" s="77" t="s">
        <v>412</v>
      </c>
      <c r="G462" s="77" t="s">
        <v>171</v>
      </c>
    </row>
    <row r="463" spans="2:9" ht="16.5" thickBot="1">
      <c r="B463" s="471" t="s">
        <v>172</v>
      </c>
      <c r="C463" s="472"/>
      <c r="D463" s="78">
        <v>6</v>
      </c>
      <c r="E463" s="78">
        <v>3</v>
      </c>
      <c r="F463" s="78">
        <v>10</v>
      </c>
      <c r="G463" s="79">
        <f>+D463+E463+F463</f>
        <v>19</v>
      </c>
    </row>
    <row r="464" spans="2:9" ht="16.5" thickBot="1">
      <c r="B464" s="471" t="s">
        <v>173</v>
      </c>
      <c r="C464" s="472"/>
      <c r="D464" s="78">
        <v>4</v>
      </c>
      <c r="E464" s="78">
        <v>5</v>
      </c>
      <c r="F464" s="78">
        <v>4</v>
      </c>
      <c r="G464" s="79">
        <f t="shared" ref="G464:G469" si="4">+D464+E464+F464</f>
        <v>13</v>
      </c>
    </row>
    <row r="465" spans="2:11" ht="16.5" thickBot="1">
      <c r="B465" s="471" t="s">
        <v>174</v>
      </c>
      <c r="C465" s="472"/>
      <c r="D465" s="78">
        <v>8</v>
      </c>
      <c r="E465" s="78">
        <v>5</v>
      </c>
      <c r="F465" s="78">
        <v>3</v>
      </c>
      <c r="G465" s="79">
        <f t="shared" si="4"/>
        <v>16</v>
      </c>
    </row>
    <row r="466" spans="2:11" ht="16.5" thickBot="1">
      <c r="B466" s="471" t="s">
        <v>175</v>
      </c>
      <c r="C466" s="472"/>
      <c r="D466" s="78">
        <v>16</v>
      </c>
      <c r="E466" s="78">
        <v>8</v>
      </c>
      <c r="F466" s="78">
        <v>11</v>
      </c>
      <c r="G466" s="79">
        <f t="shared" si="4"/>
        <v>35</v>
      </c>
    </row>
    <row r="467" spans="2:11" ht="30" customHeight="1" thickBot="1">
      <c r="B467" s="473" t="s">
        <v>176</v>
      </c>
      <c r="C467" s="474"/>
      <c r="D467" s="78">
        <v>0</v>
      </c>
      <c r="E467" s="78">
        <v>0</v>
      </c>
      <c r="F467" s="78">
        <v>0</v>
      </c>
      <c r="G467" s="79">
        <f t="shared" si="4"/>
        <v>0</v>
      </c>
    </row>
    <row r="468" spans="2:11" ht="16.5" thickBot="1">
      <c r="B468" s="475" t="s">
        <v>177</v>
      </c>
      <c r="C468" s="476"/>
      <c r="D468" s="78">
        <v>2</v>
      </c>
      <c r="E468" s="78">
        <v>0</v>
      </c>
      <c r="F468" s="78">
        <v>0</v>
      </c>
      <c r="G468" s="79">
        <f t="shared" si="4"/>
        <v>2</v>
      </c>
    </row>
    <row r="469" spans="2:11" ht="16.5" thickBot="1">
      <c r="B469" s="471" t="s">
        <v>178</v>
      </c>
      <c r="C469" s="472"/>
      <c r="D469" s="78">
        <v>0</v>
      </c>
      <c r="E469" s="78">
        <v>0</v>
      </c>
      <c r="F469" s="78">
        <v>0</v>
      </c>
      <c r="G469" s="79">
        <f t="shared" si="4"/>
        <v>0</v>
      </c>
    </row>
    <row r="470" spans="2:11" ht="16.5" thickBot="1">
      <c r="B470" s="471" t="s">
        <v>132</v>
      </c>
      <c r="C470" s="472"/>
      <c r="D470" s="78">
        <f>+D463+D464+D465+D466+D468</f>
        <v>36</v>
      </c>
      <c r="E470" s="78">
        <f>+E463+E464+E465+E466+E467+E468+E469</f>
        <v>21</v>
      </c>
      <c r="F470" s="78">
        <f>+F463+F464+F465+F466+F467+F468+F469</f>
        <v>28</v>
      </c>
      <c r="G470" s="78">
        <f>SUM(G463:G469)</f>
        <v>85</v>
      </c>
      <c r="H470" s="80">
        <v>153</v>
      </c>
      <c r="I470" s="80">
        <v>130</v>
      </c>
      <c r="J470" s="80">
        <v>0</v>
      </c>
      <c r="K470" s="80">
        <v>0</v>
      </c>
    </row>
    <row r="471" spans="2:11" ht="4.5" customHeight="1">
      <c r="H471" s="81"/>
      <c r="I471" s="81"/>
      <c r="J471" s="81"/>
      <c r="K471" s="81"/>
    </row>
    <row r="491" spans="2:8" ht="19.5" customHeight="1">
      <c r="B491" s="391" t="s">
        <v>139</v>
      </c>
      <c r="C491" s="391"/>
      <c r="D491" s="391"/>
      <c r="E491" s="391"/>
      <c r="F491" s="391"/>
      <c r="G491" s="391"/>
      <c r="H491" s="391"/>
    </row>
    <row r="492" spans="2:8">
      <c r="B492" s="89"/>
      <c r="C492" s="49"/>
      <c r="D492" s="49"/>
      <c r="E492" s="49"/>
      <c r="F492" s="49"/>
    </row>
    <row r="493" spans="2:8">
      <c r="B493" s="188"/>
      <c r="C493" s="88"/>
      <c r="D493" s="88"/>
      <c r="E493" s="88"/>
      <c r="F493" s="88"/>
    </row>
    <row r="494" spans="2:8">
      <c r="C494" s="88"/>
      <c r="D494" s="88"/>
      <c r="E494" s="88"/>
      <c r="F494" s="88"/>
    </row>
    <row r="495" spans="2:8">
      <c r="B495" s="188"/>
      <c r="C495" s="88"/>
      <c r="D495" s="88"/>
      <c r="E495" s="88"/>
      <c r="F495" s="88"/>
    </row>
    <row r="496" spans="2:8">
      <c r="B496" s="188" t="s">
        <v>182</v>
      </c>
      <c r="C496" s="88"/>
      <c r="D496" s="88"/>
      <c r="E496" s="88"/>
      <c r="F496" s="88"/>
    </row>
    <row r="497" spans="2:6">
      <c r="C497" s="88"/>
      <c r="D497" s="88"/>
      <c r="E497" s="88"/>
      <c r="F497" s="88"/>
    </row>
    <row r="498" spans="2:6">
      <c r="B498" s="188"/>
      <c r="C498" s="88"/>
      <c r="D498" s="88"/>
      <c r="E498" s="88"/>
      <c r="F498" s="88"/>
    </row>
    <row r="499" spans="2:6">
      <c r="B499" s="188"/>
      <c r="C499" s="88"/>
      <c r="D499" s="88"/>
      <c r="E499" s="88"/>
      <c r="F499" s="88"/>
    </row>
    <row r="500" spans="2:6">
      <c r="B500" s="188"/>
      <c r="C500" s="88"/>
      <c r="D500" s="88"/>
      <c r="E500" s="88"/>
      <c r="F500" s="88"/>
    </row>
    <row r="501" spans="2:6">
      <c r="B501" s="188" t="s">
        <v>183</v>
      </c>
      <c r="C501" s="88"/>
      <c r="D501" s="88"/>
      <c r="E501" s="88"/>
      <c r="F501" s="88"/>
    </row>
    <row r="502" spans="2:6">
      <c r="C502" s="88"/>
      <c r="D502" s="88"/>
      <c r="E502" s="88"/>
      <c r="F502" s="88"/>
    </row>
    <row r="503" spans="2:6">
      <c r="B503" s="188"/>
      <c r="C503" s="88"/>
      <c r="D503" s="88"/>
      <c r="E503" s="88"/>
      <c r="F503" s="88"/>
    </row>
    <row r="504" spans="2:6">
      <c r="B504" s="188"/>
      <c r="C504" s="88"/>
      <c r="D504" s="88"/>
      <c r="E504" s="88"/>
      <c r="F504" s="88"/>
    </row>
    <row r="505" spans="2:6">
      <c r="B505" s="188"/>
      <c r="C505" s="88"/>
      <c r="D505" s="88"/>
      <c r="E505" s="88"/>
      <c r="F505" s="88"/>
    </row>
    <row r="506" spans="2:6">
      <c r="B506" s="188"/>
      <c r="C506" s="88"/>
      <c r="D506" s="88"/>
      <c r="E506" s="88"/>
      <c r="F506" s="88"/>
    </row>
    <row r="507" spans="2:6">
      <c r="B507" s="188"/>
      <c r="C507" s="88"/>
      <c r="D507" s="88"/>
      <c r="E507" s="88"/>
      <c r="F507" s="88"/>
    </row>
    <row r="508" spans="2:6">
      <c r="B508" s="188"/>
      <c r="C508" s="88"/>
      <c r="D508" s="88"/>
      <c r="E508" s="88"/>
      <c r="F508" s="88"/>
    </row>
    <row r="509" spans="2:6">
      <c r="B509" s="188"/>
      <c r="C509" s="88"/>
      <c r="D509" s="88"/>
      <c r="E509" s="88"/>
      <c r="F509" s="88"/>
    </row>
    <row r="510" spans="2:6">
      <c r="B510" s="188"/>
      <c r="C510" s="88"/>
      <c r="D510" s="88"/>
      <c r="E510" s="88"/>
      <c r="F510" s="88"/>
    </row>
    <row r="511" spans="2:6">
      <c r="B511" s="188"/>
      <c r="C511" s="88"/>
      <c r="D511" s="88"/>
      <c r="E511" s="88"/>
      <c r="F511" s="88"/>
    </row>
    <row r="512" spans="2:6">
      <c r="B512" s="188"/>
      <c r="C512" s="88"/>
      <c r="D512" s="88"/>
      <c r="E512" s="88"/>
      <c r="F512" s="88"/>
    </row>
    <row r="513" spans="2:6">
      <c r="B513" s="188"/>
      <c r="C513" s="88"/>
      <c r="D513" s="88"/>
      <c r="E513" s="88"/>
      <c r="F513" s="88"/>
    </row>
    <row r="514" spans="2:6">
      <c r="B514" s="188"/>
      <c r="C514" s="88"/>
      <c r="D514" s="88"/>
      <c r="E514" s="88"/>
      <c r="F514" s="88"/>
    </row>
    <row r="515" spans="2:6">
      <c r="B515" s="188"/>
      <c r="C515" s="88"/>
      <c r="D515" s="88"/>
      <c r="E515" s="88"/>
      <c r="F515" s="88"/>
    </row>
    <row r="516" spans="2:6">
      <c r="B516" s="188"/>
      <c r="C516" s="88"/>
      <c r="D516" s="88"/>
      <c r="E516" s="88"/>
      <c r="F516" s="88"/>
    </row>
    <row r="517" spans="2:6">
      <c r="B517" s="188"/>
      <c r="C517" s="88"/>
      <c r="D517" s="88"/>
      <c r="E517" s="88"/>
      <c r="F517" s="88"/>
    </row>
    <row r="518" spans="2:6">
      <c r="B518" s="188"/>
      <c r="C518" s="88"/>
      <c r="D518" s="88"/>
      <c r="E518" s="88"/>
      <c r="F518" s="88"/>
    </row>
    <row r="519" spans="2:6">
      <c r="B519" s="188"/>
      <c r="C519" s="88"/>
      <c r="D519" s="88"/>
      <c r="E519" s="88"/>
      <c r="F519" s="88"/>
    </row>
    <row r="520" spans="2:6">
      <c r="B520" s="188"/>
      <c r="C520" s="88"/>
      <c r="D520" s="88"/>
      <c r="E520" s="88"/>
      <c r="F520" s="88"/>
    </row>
    <row r="521" spans="2:6">
      <c r="B521" s="188"/>
      <c r="C521" s="88"/>
      <c r="D521" s="88"/>
      <c r="E521" s="88"/>
      <c r="F521" s="88"/>
    </row>
    <row r="522" spans="2:6">
      <c r="B522" s="188"/>
      <c r="C522" s="88"/>
      <c r="D522" s="88"/>
      <c r="E522" s="88"/>
      <c r="F522" s="88"/>
    </row>
    <row r="523" spans="2:6">
      <c r="B523" s="188"/>
      <c r="C523" s="88"/>
      <c r="D523" s="88"/>
      <c r="E523" s="88"/>
      <c r="F523" s="88"/>
    </row>
    <row r="524" spans="2:6">
      <c r="B524" s="188"/>
      <c r="C524" s="88"/>
      <c r="D524" s="88"/>
      <c r="E524" s="88"/>
      <c r="F524" s="88"/>
    </row>
    <row r="525" spans="2:6">
      <c r="B525" s="188"/>
      <c r="C525" s="88"/>
      <c r="D525" s="88"/>
      <c r="E525" s="88"/>
      <c r="F525" s="88"/>
    </row>
    <row r="526" spans="2:6">
      <c r="B526" s="188"/>
      <c r="C526" s="88"/>
      <c r="D526" s="88"/>
      <c r="E526" s="88"/>
      <c r="F526" s="88"/>
    </row>
    <row r="527" spans="2:6">
      <c r="B527" s="188"/>
      <c r="C527" s="88"/>
      <c r="D527" s="88"/>
      <c r="E527" s="88"/>
      <c r="F527" s="88"/>
    </row>
    <row r="528" spans="2:6">
      <c r="B528" s="188"/>
      <c r="C528" s="88"/>
      <c r="D528" s="88"/>
      <c r="E528" s="88"/>
      <c r="F528" s="88"/>
    </row>
    <row r="529" spans="2:6">
      <c r="B529" s="188"/>
      <c r="C529" s="88"/>
      <c r="D529" s="88"/>
      <c r="E529" s="88"/>
      <c r="F529" s="88"/>
    </row>
    <row r="530" spans="2:6">
      <c r="B530" s="188"/>
      <c r="C530" s="88"/>
      <c r="D530" s="88"/>
      <c r="E530" s="88"/>
      <c r="F530" s="88"/>
    </row>
    <row r="531" spans="2:6">
      <c r="B531" s="188"/>
      <c r="C531" s="88"/>
      <c r="D531" s="88"/>
      <c r="E531" s="88"/>
      <c r="F531" s="88"/>
    </row>
    <row r="532" spans="2:6">
      <c r="B532" s="188"/>
      <c r="C532" s="88"/>
      <c r="D532" s="88"/>
      <c r="E532" s="88"/>
      <c r="F532" s="88"/>
    </row>
    <row r="533" spans="2:6">
      <c r="B533" s="188"/>
      <c r="C533" s="88"/>
      <c r="D533" s="88"/>
      <c r="E533" s="88"/>
      <c r="F533" s="88"/>
    </row>
    <row r="534" spans="2:6">
      <c r="B534" s="188"/>
      <c r="C534" s="88"/>
      <c r="D534" s="88"/>
      <c r="E534" s="88"/>
      <c r="F534" s="88"/>
    </row>
    <row r="535" spans="2:6">
      <c r="B535" s="188"/>
      <c r="C535" s="88"/>
      <c r="D535" s="88"/>
      <c r="E535" s="88"/>
      <c r="F535" s="88"/>
    </row>
    <row r="536" spans="2:6">
      <c r="B536" s="188"/>
      <c r="C536" s="88"/>
      <c r="D536" s="88"/>
      <c r="E536" s="88"/>
      <c r="F536" s="88"/>
    </row>
    <row r="537" spans="2:6">
      <c r="B537" s="188"/>
      <c r="C537" s="88"/>
      <c r="D537" s="88"/>
      <c r="E537" s="88"/>
      <c r="F537" s="88"/>
    </row>
    <row r="538" spans="2:6">
      <c r="B538" s="188"/>
      <c r="C538" s="88"/>
      <c r="D538" s="88"/>
      <c r="E538" s="88"/>
      <c r="F538" s="88"/>
    </row>
    <row r="539" spans="2:6">
      <c r="B539" s="188"/>
      <c r="C539" s="88"/>
      <c r="D539" s="88"/>
      <c r="E539" s="88"/>
      <c r="F539" s="88"/>
    </row>
    <row r="540" spans="2:6">
      <c r="B540" s="188"/>
      <c r="C540" s="88"/>
      <c r="D540" s="88"/>
      <c r="E540" s="88"/>
      <c r="F540" s="88"/>
    </row>
    <row r="541" spans="2:6">
      <c r="B541" s="188"/>
      <c r="C541" s="88"/>
      <c r="D541" s="88"/>
      <c r="E541" s="88"/>
      <c r="F541" s="88"/>
    </row>
    <row r="542" spans="2:6">
      <c r="B542" s="188"/>
      <c r="C542" s="88"/>
      <c r="D542" s="88"/>
      <c r="E542" s="88"/>
      <c r="F542" s="88"/>
    </row>
    <row r="543" spans="2:6">
      <c r="B543" s="188"/>
      <c r="C543" s="88"/>
      <c r="D543" s="88"/>
      <c r="E543" s="88"/>
      <c r="F543" s="88"/>
    </row>
    <row r="544" spans="2:6">
      <c r="B544" s="188"/>
      <c r="C544" s="88"/>
      <c r="D544" s="88"/>
      <c r="E544" s="88"/>
      <c r="F544" s="88"/>
    </row>
    <row r="545" spans="2:6">
      <c r="B545" s="188"/>
      <c r="C545" s="88"/>
      <c r="D545" s="88"/>
      <c r="E545" s="88"/>
      <c r="F545" s="88"/>
    </row>
    <row r="546" spans="2:6">
      <c r="B546" s="188"/>
      <c r="C546" s="88"/>
      <c r="D546" s="88"/>
      <c r="E546" s="88"/>
      <c r="F546" s="88"/>
    </row>
    <row r="547" spans="2:6">
      <c r="B547" s="188" t="s">
        <v>184</v>
      </c>
      <c r="C547" s="88"/>
      <c r="D547" s="88"/>
      <c r="E547" s="88"/>
      <c r="F547" s="88"/>
    </row>
    <row r="548" spans="2:6">
      <c r="B548" s="189"/>
      <c r="C548" s="88"/>
      <c r="D548" s="88"/>
      <c r="E548" s="88"/>
      <c r="F548" s="88"/>
    </row>
    <row r="549" spans="2:6">
      <c r="C549" s="88"/>
      <c r="D549" s="88"/>
      <c r="E549" s="88"/>
      <c r="F549" s="88"/>
    </row>
    <row r="550" spans="2:6">
      <c r="C550" s="88"/>
      <c r="D550" s="88"/>
      <c r="E550" s="88"/>
      <c r="F550" s="88"/>
    </row>
    <row r="551" spans="2:6">
      <c r="C551" s="88"/>
      <c r="D551" s="88"/>
      <c r="E551" s="88"/>
      <c r="F551" s="88"/>
    </row>
    <row r="552" spans="2:6">
      <c r="C552" s="88"/>
      <c r="D552" s="88"/>
      <c r="E552" s="88"/>
      <c r="F552" s="88"/>
    </row>
    <row r="553" spans="2:6">
      <c r="C553" s="88"/>
      <c r="D553" s="88"/>
      <c r="E553" s="88"/>
      <c r="F553" s="88"/>
    </row>
    <row r="554" spans="2:6">
      <c r="C554" s="88"/>
      <c r="D554" s="88"/>
      <c r="E554" s="88"/>
      <c r="F554" s="88"/>
    </row>
    <row r="555" spans="2:6">
      <c r="C555" s="88"/>
      <c r="D555" s="88"/>
      <c r="E555" s="88"/>
      <c r="F555" s="88"/>
    </row>
    <row r="556" spans="2:6" ht="18">
      <c r="B556" s="90"/>
      <c r="C556" s="88"/>
      <c r="D556" s="88"/>
      <c r="E556" s="88"/>
      <c r="F556" s="88"/>
    </row>
    <row r="557" spans="2:6" ht="18">
      <c r="B557" s="91" t="s">
        <v>463</v>
      </c>
      <c r="C557" s="88"/>
      <c r="D557" s="88"/>
      <c r="E557" s="88"/>
      <c r="F557" s="88"/>
    </row>
    <row r="558" spans="2:6" ht="18">
      <c r="B558" s="91"/>
      <c r="C558" s="88"/>
      <c r="D558" s="88"/>
      <c r="E558" s="88"/>
      <c r="F558" s="88"/>
    </row>
    <row r="559" spans="2:6" ht="18">
      <c r="B559" s="91"/>
      <c r="C559" s="88"/>
      <c r="D559" s="88"/>
      <c r="E559" s="88"/>
      <c r="F559" s="88"/>
    </row>
    <row r="560" spans="2:6" ht="17.25">
      <c r="B560" s="92" t="s">
        <v>464</v>
      </c>
      <c r="C560" s="88"/>
      <c r="D560" s="88"/>
      <c r="E560" s="88"/>
      <c r="F560" s="88"/>
    </row>
    <row r="561" spans="2:6">
      <c r="B561" s="93" t="s">
        <v>465</v>
      </c>
      <c r="C561" s="88"/>
      <c r="D561" s="88"/>
      <c r="E561" s="88"/>
      <c r="F561" s="88"/>
    </row>
    <row r="562" spans="2:6">
      <c r="B562" s="93" t="s">
        <v>466</v>
      </c>
      <c r="C562" s="88"/>
      <c r="D562" s="88"/>
      <c r="E562" s="88"/>
      <c r="F562" s="88"/>
    </row>
    <row r="563" spans="2:6">
      <c r="B563" s="93" t="s">
        <v>467</v>
      </c>
      <c r="C563" s="88"/>
      <c r="D563" s="88"/>
      <c r="E563" s="88"/>
      <c r="F563" s="88"/>
    </row>
    <row r="564" spans="2:6">
      <c r="B564" s="93" t="s">
        <v>468</v>
      </c>
      <c r="C564" s="88"/>
      <c r="D564" s="88"/>
      <c r="E564" s="88"/>
      <c r="F564" s="88"/>
    </row>
    <row r="565" spans="2:6">
      <c r="B565" s="93" t="s">
        <v>468</v>
      </c>
      <c r="C565" s="88"/>
      <c r="D565" s="88"/>
      <c r="E565" s="88"/>
      <c r="F565" s="88"/>
    </row>
    <row r="566" spans="2:6">
      <c r="B566" s="93" t="s">
        <v>469</v>
      </c>
      <c r="C566" s="88"/>
      <c r="D566" s="88"/>
      <c r="E566" s="88"/>
      <c r="F566" s="88"/>
    </row>
    <row r="567" spans="2:6">
      <c r="B567" s="93" t="s">
        <v>470</v>
      </c>
      <c r="C567" s="88"/>
      <c r="D567" s="88"/>
      <c r="E567" s="88"/>
      <c r="F567" s="88"/>
    </row>
    <row r="568" spans="2:6">
      <c r="B568" s="93" t="s">
        <v>471</v>
      </c>
      <c r="C568" s="88"/>
      <c r="D568" s="88"/>
      <c r="E568" s="88"/>
      <c r="F568" s="88"/>
    </row>
    <row r="569" spans="2:6">
      <c r="B569" s="93" t="s">
        <v>472</v>
      </c>
      <c r="C569" s="88"/>
      <c r="D569" s="88"/>
      <c r="E569" s="88"/>
      <c r="F569" s="88"/>
    </row>
    <row r="570" spans="2:6">
      <c r="B570" s="93" t="s">
        <v>473</v>
      </c>
      <c r="C570" s="88"/>
      <c r="D570" s="88"/>
      <c r="E570" s="88"/>
      <c r="F570" s="88"/>
    </row>
    <row r="571" spans="2:6">
      <c r="B571" s="188"/>
      <c r="C571" s="88"/>
      <c r="D571" s="88"/>
      <c r="E571" s="88"/>
      <c r="F571" s="88"/>
    </row>
    <row r="572" spans="2:6" ht="17.25">
      <c r="B572" s="92" t="s">
        <v>474</v>
      </c>
      <c r="C572" s="88"/>
      <c r="D572" s="88"/>
      <c r="E572" s="88"/>
      <c r="F572" s="88"/>
    </row>
    <row r="573" spans="2:6">
      <c r="B573" s="93" t="s">
        <v>475</v>
      </c>
      <c r="C573" s="88"/>
      <c r="D573" s="88"/>
      <c r="E573" s="88"/>
      <c r="F573" s="88"/>
    </row>
    <row r="574" spans="2:6">
      <c r="B574" s="93" t="s">
        <v>476</v>
      </c>
      <c r="C574" s="88"/>
      <c r="D574" s="88"/>
      <c r="E574" s="88"/>
      <c r="F574" s="88"/>
    </row>
    <row r="575" spans="2:6">
      <c r="B575" s="93" t="s">
        <v>477</v>
      </c>
      <c r="C575" s="88"/>
      <c r="D575" s="88"/>
      <c r="E575" s="88"/>
      <c r="F575" s="88"/>
    </row>
    <row r="576" spans="2:6">
      <c r="B576" s="93" t="s">
        <v>478</v>
      </c>
      <c r="C576" s="88"/>
      <c r="D576" s="88"/>
      <c r="E576" s="88"/>
      <c r="F576" s="88"/>
    </row>
    <row r="577" spans="2:6">
      <c r="B577" s="93" t="s">
        <v>479</v>
      </c>
      <c r="C577" s="88"/>
      <c r="D577" s="88"/>
      <c r="E577" s="88"/>
      <c r="F577" s="88"/>
    </row>
    <row r="578" spans="2:6">
      <c r="B578" s="93" t="s">
        <v>480</v>
      </c>
      <c r="C578" s="88"/>
      <c r="D578" s="88"/>
      <c r="E578" s="88"/>
      <c r="F578" s="88"/>
    </row>
    <row r="579" spans="2:6">
      <c r="B579" s="93" t="s">
        <v>481</v>
      </c>
      <c r="C579" s="88"/>
      <c r="D579" s="88"/>
      <c r="E579" s="88"/>
      <c r="F579" s="88"/>
    </row>
    <row r="580" spans="2:6">
      <c r="B580" s="93" t="s">
        <v>482</v>
      </c>
      <c r="C580" s="88"/>
      <c r="D580" s="88"/>
      <c r="E580" s="88"/>
      <c r="F580" s="88"/>
    </row>
    <row r="581" spans="2:6">
      <c r="B581" s="188"/>
      <c r="C581" s="88"/>
      <c r="D581" s="88"/>
      <c r="E581" s="88"/>
      <c r="F581" s="88"/>
    </row>
    <row r="582" spans="2:6" ht="17.25">
      <c r="B582" s="92" t="s">
        <v>140</v>
      </c>
      <c r="C582" s="88"/>
      <c r="D582" s="88"/>
      <c r="E582" s="88"/>
      <c r="F582" s="88"/>
    </row>
    <row r="583" spans="2:6">
      <c r="B583" s="93" t="s">
        <v>483</v>
      </c>
      <c r="C583" s="88"/>
      <c r="D583" s="88"/>
      <c r="E583" s="88"/>
      <c r="F583" s="88"/>
    </row>
    <row r="584" spans="2:6">
      <c r="B584" s="93" t="s">
        <v>484</v>
      </c>
      <c r="C584" s="88"/>
      <c r="D584" s="88"/>
      <c r="E584" s="88"/>
      <c r="F584" s="88"/>
    </row>
    <row r="585" spans="2:6">
      <c r="B585" s="93" t="s">
        <v>485</v>
      </c>
      <c r="C585" s="88"/>
      <c r="D585" s="88"/>
      <c r="E585" s="88"/>
      <c r="F585" s="88"/>
    </row>
    <row r="586" spans="2:6">
      <c r="B586" s="93" t="s">
        <v>486</v>
      </c>
      <c r="C586" s="88"/>
      <c r="D586" s="88"/>
      <c r="E586" s="88"/>
      <c r="F586" s="88"/>
    </row>
    <row r="587" spans="2:6">
      <c r="B587" s="93" t="s">
        <v>487</v>
      </c>
      <c r="C587" s="88"/>
      <c r="D587" s="88"/>
      <c r="E587" s="88"/>
      <c r="F587" s="88"/>
    </row>
    <row r="588" spans="2:6">
      <c r="B588" s="93" t="s">
        <v>488</v>
      </c>
      <c r="C588" s="88"/>
      <c r="D588" s="88"/>
      <c r="E588" s="88"/>
      <c r="F588" s="88"/>
    </row>
    <row r="589" spans="2:6" ht="17.25">
      <c r="B589" s="92"/>
      <c r="C589" s="88"/>
      <c r="D589" s="88"/>
      <c r="E589" s="88"/>
      <c r="F589" s="88"/>
    </row>
    <row r="590" spans="2:6" ht="17.25">
      <c r="B590" s="92" t="s">
        <v>489</v>
      </c>
      <c r="C590" s="88"/>
      <c r="D590" s="88"/>
      <c r="E590" s="88"/>
      <c r="F590" s="88"/>
    </row>
    <row r="591" spans="2:6">
      <c r="B591" s="93" t="s">
        <v>490</v>
      </c>
      <c r="C591" s="88"/>
      <c r="D591" s="88"/>
      <c r="E591" s="88"/>
      <c r="F591" s="88"/>
    </row>
    <row r="592" spans="2:6">
      <c r="B592" s="93" t="s">
        <v>491</v>
      </c>
      <c r="C592" s="88"/>
      <c r="D592" s="88"/>
      <c r="E592" s="88"/>
      <c r="F592" s="88"/>
    </row>
    <row r="593" spans="2:6">
      <c r="B593" s="93" t="s">
        <v>492</v>
      </c>
      <c r="C593" s="88"/>
      <c r="D593" s="88"/>
      <c r="E593" s="88"/>
      <c r="F593" s="88"/>
    </row>
    <row r="594" spans="2:6">
      <c r="B594" s="93" t="s">
        <v>493</v>
      </c>
      <c r="C594" s="88"/>
      <c r="D594" s="88"/>
      <c r="E594" s="88"/>
      <c r="F594" s="88"/>
    </row>
    <row r="595" spans="2:6">
      <c r="B595" s="93" t="s">
        <v>494</v>
      </c>
      <c r="C595" s="88"/>
      <c r="D595" s="88"/>
      <c r="E595" s="88"/>
      <c r="F595" s="88"/>
    </row>
    <row r="596" spans="2:6">
      <c r="B596" s="93" t="s">
        <v>495</v>
      </c>
      <c r="C596" s="88"/>
      <c r="D596" s="88"/>
      <c r="E596" s="88"/>
      <c r="F596" s="88"/>
    </row>
    <row r="597" spans="2:6">
      <c r="B597" s="93" t="s">
        <v>496</v>
      </c>
      <c r="C597" s="88"/>
      <c r="D597" s="88"/>
      <c r="E597" s="88"/>
      <c r="F597" s="88"/>
    </row>
    <row r="598" spans="2:6">
      <c r="B598" s="93" t="s">
        <v>497</v>
      </c>
      <c r="C598" s="88"/>
      <c r="D598" s="88"/>
      <c r="E598" s="88"/>
      <c r="F598" s="88"/>
    </row>
    <row r="599" spans="2:6">
      <c r="B599" s="188"/>
      <c r="C599" s="88"/>
      <c r="D599" s="88"/>
      <c r="E599" s="88"/>
      <c r="F599" s="88"/>
    </row>
    <row r="600" spans="2:6" ht="18">
      <c r="B600" s="190" t="s">
        <v>498</v>
      </c>
      <c r="C600" s="88"/>
      <c r="D600" s="88"/>
      <c r="E600" s="88"/>
      <c r="F600" s="88"/>
    </row>
    <row r="601" spans="2:6" ht="18">
      <c r="B601" s="191"/>
      <c r="C601" s="88"/>
      <c r="D601" s="88"/>
      <c r="E601" s="88"/>
      <c r="F601" s="88"/>
    </row>
    <row r="602" spans="2:6" ht="18">
      <c r="B602" s="487" t="s">
        <v>499</v>
      </c>
      <c r="C602" s="487"/>
      <c r="D602" s="487"/>
      <c r="E602" s="487"/>
      <c r="F602" s="487"/>
    </row>
    <row r="603" spans="2:6">
      <c r="B603" s="192" t="s">
        <v>145</v>
      </c>
      <c r="C603" s="88"/>
      <c r="D603" s="88"/>
      <c r="E603" s="88"/>
      <c r="F603" s="88"/>
    </row>
    <row r="604" spans="2:6">
      <c r="B604" s="93" t="s">
        <v>500</v>
      </c>
      <c r="C604" s="88"/>
      <c r="D604" s="88"/>
      <c r="E604" s="88"/>
      <c r="F604" s="88"/>
    </row>
    <row r="605" spans="2:6">
      <c r="B605" s="93" t="s">
        <v>501</v>
      </c>
      <c r="C605" s="88"/>
      <c r="D605" s="88"/>
      <c r="E605" s="88"/>
      <c r="F605" s="88"/>
    </row>
    <row r="606" spans="2:6">
      <c r="B606" s="93" t="s">
        <v>502</v>
      </c>
      <c r="C606" s="88"/>
      <c r="D606" s="88"/>
      <c r="E606" s="88"/>
      <c r="F606" s="88"/>
    </row>
    <row r="607" spans="2:6">
      <c r="B607" s="93" t="s">
        <v>503</v>
      </c>
      <c r="C607" s="88"/>
      <c r="D607" s="88"/>
      <c r="E607" s="88"/>
      <c r="F607" s="88"/>
    </row>
    <row r="608" spans="2:6">
      <c r="B608" s="93" t="s">
        <v>504</v>
      </c>
      <c r="C608" s="88"/>
      <c r="D608" s="88"/>
      <c r="E608" s="88"/>
      <c r="F608" s="88"/>
    </row>
    <row r="609" spans="2:6">
      <c r="B609" s="93" t="s">
        <v>505</v>
      </c>
      <c r="C609" s="88"/>
      <c r="D609" s="88"/>
      <c r="E609" s="88"/>
      <c r="F609" s="88"/>
    </row>
    <row r="610" spans="2:6">
      <c r="B610" s="93" t="s">
        <v>506</v>
      </c>
      <c r="C610" s="88"/>
      <c r="D610" s="88"/>
      <c r="E610" s="88"/>
      <c r="F610" s="88"/>
    </row>
    <row r="611" spans="2:6">
      <c r="B611" s="93" t="s">
        <v>507</v>
      </c>
      <c r="C611" s="88"/>
      <c r="D611" s="88"/>
      <c r="E611" s="88"/>
      <c r="F611" s="88"/>
    </row>
    <row r="612" spans="2:6">
      <c r="B612" s="93" t="s">
        <v>508</v>
      </c>
      <c r="C612" s="88"/>
      <c r="D612" s="88"/>
      <c r="E612" s="88"/>
      <c r="F612" s="88"/>
    </row>
    <row r="613" spans="2:6">
      <c r="B613" s="194" t="s">
        <v>141</v>
      </c>
      <c r="C613" s="88"/>
      <c r="D613" s="88"/>
      <c r="E613" s="88"/>
      <c r="F613" s="88"/>
    </row>
    <row r="614" spans="2:6">
      <c r="B614" s="93"/>
      <c r="C614" s="88"/>
      <c r="D614" s="88"/>
      <c r="E614" s="88"/>
      <c r="F614" s="88"/>
    </row>
    <row r="615" spans="2:6">
      <c r="B615" s="93" t="s">
        <v>509</v>
      </c>
      <c r="C615" s="88"/>
      <c r="D615" s="88"/>
      <c r="E615" s="88"/>
      <c r="F615" s="88"/>
    </row>
    <row r="616" spans="2:6">
      <c r="B616" s="93" t="s">
        <v>510</v>
      </c>
      <c r="C616" s="88"/>
      <c r="D616" s="88"/>
      <c r="E616" s="88"/>
      <c r="F616" s="88"/>
    </row>
    <row r="617" spans="2:6">
      <c r="B617" s="93" t="s">
        <v>511</v>
      </c>
      <c r="C617" s="88"/>
      <c r="D617" s="88"/>
      <c r="E617" s="88"/>
      <c r="F617" s="88"/>
    </row>
    <row r="618" spans="2:6">
      <c r="B618" s="93" t="s">
        <v>512</v>
      </c>
      <c r="C618" s="88"/>
      <c r="D618" s="88"/>
      <c r="E618" s="88"/>
      <c r="F618" s="88"/>
    </row>
    <row r="619" spans="2:6">
      <c r="B619" s="93" t="s">
        <v>513</v>
      </c>
      <c r="C619" s="88"/>
      <c r="D619" s="88"/>
      <c r="E619" s="88"/>
      <c r="F619" s="88"/>
    </row>
    <row r="620" spans="2:6">
      <c r="B620" s="93" t="s">
        <v>514</v>
      </c>
      <c r="C620" s="88"/>
      <c r="D620" s="88"/>
      <c r="E620" s="88"/>
      <c r="F620" s="88"/>
    </row>
    <row r="621" spans="2:6">
      <c r="B621" s="93" t="s">
        <v>515</v>
      </c>
      <c r="C621" s="88"/>
      <c r="D621" s="88"/>
      <c r="E621" s="88"/>
      <c r="F621" s="88"/>
    </row>
    <row r="622" spans="2:6">
      <c r="B622" s="93" t="s">
        <v>516</v>
      </c>
      <c r="C622" s="88"/>
      <c r="D622" s="88"/>
      <c r="E622" s="88"/>
      <c r="F622" s="88"/>
    </row>
    <row r="623" spans="2:6">
      <c r="B623" s="195" t="s">
        <v>140</v>
      </c>
      <c r="C623" s="88"/>
      <c r="D623" s="88"/>
      <c r="E623" s="88"/>
      <c r="F623" s="88"/>
    </row>
    <row r="624" spans="2:6" s="188" customFormat="1" ht="18.75" customHeight="1">
      <c r="B624" s="200" t="s">
        <v>221</v>
      </c>
      <c r="C624" s="201"/>
      <c r="D624" s="201"/>
      <c r="E624" s="201"/>
      <c r="F624" s="201"/>
    </row>
    <row r="625" spans="2:6" s="188" customFormat="1" ht="18.75" customHeight="1">
      <c r="B625" s="200" t="s">
        <v>517</v>
      </c>
      <c r="C625" s="201"/>
      <c r="D625" s="201"/>
      <c r="E625" s="201"/>
      <c r="F625" s="201"/>
    </row>
    <row r="626" spans="2:6" s="188" customFormat="1" ht="18.75" customHeight="1">
      <c r="B626" s="200" t="s">
        <v>518</v>
      </c>
      <c r="C626" s="201"/>
      <c r="D626" s="201"/>
      <c r="E626" s="201"/>
      <c r="F626" s="201"/>
    </row>
    <row r="627" spans="2:6" s="188" customFormat="1" ht="18.75" customHeight="1">
      <c r="B627" s="200" t="s">
        <v>519</v>
      </c>
      <c r="C627" s="201"/>
      <c r="D627" s="201"/>
      <c r="E627" s="201"/>
      <c r="F627" s="201"/>
    </row>
    <row r="628" spans="2:6" s="188" customFormat="1" ht="18.75" customHeight="1">
      <c r="B628" s="200" t="s">
        <v>520</v>
      </c>
      <c r="C628" s="201"/>
      <c r="D628" s="201"/>
      <c r="E628" s="201"/>
      <c r="F628" s="201"/>
    </row>
    <row r="629" spans="2:6" s="188" customFormat="1" ht="18.75" customHeight="1">
      <c r="B629" s="200" t="s">
        <v>521</v>
      </c>
      <c r="C629" s="201"/>
      <c r="D629" s="201"/>
      <c r="E629" s="201"/>
      <c r="F629" s="201"/>
    </row>
    <row r="630" spans="2:6" s="188" customFormat="1" ht="18.75" customHeight="1">
      <c r="B630" s="200" t="s">
        <v>522</v>
      </c>
      <c r="C630" s="201"/>
      <c r="D630" s="201"/>
      <c r="E630" s="201"/>
      <c r="F630" s="201"/>
    </row>
    <row r="631" spans="2:6" s="188" customFormat="1" ht="18.75" customHeight="1">
      <c r="B631" s="200" t="s">
        <v>523</v>
      </c>
      <c r="C631" s="201"/>
      <c r="D631" s="201"/>
      <c r="E631" s="201"/>
      <c r="F631" s="201"/>
    </row>
    <row r="632" spans="2:6" s="188" customFormat="1" ht="18.75" customHeight="1">
      <c r="B632" s="200" t="s">
        <v>524</v>
      </c>
      <c r="C632" s="201"/>
      <c r="D632" s="201"/>
      <c r="E632" s="201"/>
      <c r="F632" s="201"/>
    </row>
    <row r="633" spans="2:6">
      <c r="B633" s="1"/>
      <c r="C633" s="88"/>
      <c r="D633" s="88"/>
      <c r="E633" s="88"/>
      <c r="F633" s="88"/>
    </row>
    <row r="634" spans="2:6" ht="18">
      <c r="B634" s="190" t="s">
        <v>526</v>
      </c>
      <c r="C634" s="88"/>
      <c r="D634" s="88"/>
      <c r="E634" s="88"/>
      <c r="F634" s="88"/>
    </row>
    <row r="635" spans="2:6" ht="18">
      <c r="B635" s="191"/>
      <c r="C635" s="88"/>
      <c r="D635" s="88"/>
      <c r="E635" s="88"/>
      <c r="F635" s="88"/>
    </row>
    <row r="636" spans="2:6" ht="18">
      <c r="B636" s="487" t="s">
        <v>499</v>
      </c>
      <c r="C636" s="487"/>
      <c r="D636" s="487"/>
      <c r="E636" s="487"/>
      <c r="F636" s="487"/>
    </row>
    <row r="637" spans="2:6">
      <c r="B637" s="1"/>
      <c r="C637" s="88"/>
      <c r="D637" s="88"/>
      <c r="E637" s="88"/>
      <c r="F637" s="88"/>
    </row>
    <row r="638" spans="2:6">
      <c r="B638" s="192" t="s">
        <v>145</v>
      </c>
      <c r="C638" s="88"/>
      <c r="D638" s="88"/>
      <c r="E638" s="88"/>
      <c r="F638" s="88"/>
    </row>
    <row r="639" spans="2:6">
      <c r="B639" s="93" t="s">
        <v>527</v>
      </c>
      <c r="C639" s="88"/>
      <c r="D639" s="88"/>
      <c r="E639" s="88"/>
      <c r="F639" s="88"/>
    </row>
    <row r="640" spans="2:6">
      <c r="B640" s="93" t="s">
        <v>528</v>
      </c>
      <c r="C640" s="88"/>
      <c r="D640" s="88"/>
      <c r="E640" s="88"/>
      <c r="F640" s="88"/>
    </row>
    <row r="641" spans="2:6">
      <c r="B641" s="93" t="s">
        <v>529</v>
      </c>
      <c r="C641" s="88"/>
      <c r="D641" s="88"/>
      <c r="E641" s="88"/>
      <c r="F641" s="88"/>
    </row>
    <row r="642" spans="2:6">
      <c r="B642" s="93" t="s">
        <v>530</v>
      </c>
      <c r="C642" s="88"/>
      <c r="D642" s="88"/>
      <c r="E642" s="88"/>
      <c r="F642" s="88"/>
    </row>
    <row r="643" spans="2:6">
      <c r="B643" s="93" t="s">
        <v>531</v>
      </c>
      <c r="C643" s="88"/>
      <c r="D643" s="88"/>
      <c r="E643" s="88"/>
      <c r="F643" s="88"/>
    </row>
    <row r="644" spans="2:6">
      <c r="B644" s="93" t="s">
        <v>533</v>
      </c>
      <c r="C644" s="88"/>
      <c r="D644" s="88"/>
      <c r="E644" s="88"/>
      <c r="F644" s="88"/>
    </row>
    <row r="645" spans="2:6">
      <c r="B645" s="93" t="s">
        <v>534</v>
      </c>
      <c r="C645" s="88"/>
      <c r="D645" s="88"/>
      <c r="E645" s="88"/>
      <c r="F645" s="88"/>
    </row>
    <row r="646" spans="2:6">
      <c r="B646" s="198"/>
      <c r="C646" s="88"/>
      <c r="D646" s="88"/>
      <c r="E646" s="88"/>
      <c r="F646" s="88"/>
    </row>
    <row r="647" spans="2:6">
      <c r="B647" s="194" t="s">
        <v>141</v>
      </c>
      <c r="C647" s="88"/>
      <c r="D647" s="88"/>
      <c r="E647" s="88"/>
      <c r="F647" s="88"/>
    </row>
    <row r="648" spans="2:6">
      <c r="B648" s="93" t="s">
        <v>535</v>
      </c>
      <c r="C648" s="88"/>
      <c r="D648" s="88"/>
      <c r="E648" s="88"/>
      <c r="F648" s="88"/>
    </row>
    <row r="649" spans="2:6">
      <c r="B649" s="93" t="s">
        <v>536</v>
      </c>
      <c r="C649" s="88"/>
      <c r="D649" s="88"/>
      <c r="E649" s="88"/>
      <c r="F649" s="88"/>
    </row>
    <row r="650" spans="2:6">
      <c r="B650" s="93" t="s">
        <v>537</v>
      </c>
      <c r="C650" s="88"/>
      <c r="D650" s="88"/>
      <c r="E650" s="88"/>
      <c r="F650" s="88"/>
    </row>
    <row r="651" spans="2:6">
      <c r="B651" s="93" t="s">
        <v>538</v>
      </c>
      <c r="C651" s="88"/>
      <c r="D651" s="88"/>
      <c r="E651" s="88"/>
      <c r="F651" s="88"/>
    </row>
    <row r="652" spans="2:6" ht="15.75">
      <c r="B652" s="193"/>
      <c r="C652" s="88"/>
      <c r="D652" s="88"/>
      <c r="E652" s="88"/>
      <c r="F652" s="88"/>
    </row>
    <row r="653" spans="2:6">
      <c r="B653" s="93" t="s">
        <v>539</v>
      </c>
      <c r="C653" s="88"/>
      <c r="D653" s="88"/>
      <c r="E653" s="88"/>
      <c r="F653" s="88"/>
    </row>
    <row r="654" spans="2:6" ht="15.75">
      <c r="B654" s="193" t="s">
        <v>532</v>
      </c>
      <c r="C654" s="88"/>
      <c r="D654" s="88"/>
      <c r="E654" s="88"/>
      <c r="F654" s="88"/>
    </row>
    <row r="655" spans="2:6">
      <c r="B655" s="93" t="s">
        <v>540</v>
      </c>
      <c r="C655" s="88"/>
      <c r="D655" s="88"/>
      <c r="E655" s="88"/>
      <c r="F655" s="88"/>
    </row>
    <row r="656" spans="2:6">
      <c r="B656" s="93" t="s">
        <v>541</v>
      </c>
      <c r="C656" s="88"/>
      <c r="D656" s="88"/>
      <c r="E656" s="88"/>
      <c r="F656" s="88"/>
    </row>
    <row r="657" spans="2:6">
      <c r="B657" s="93" t="s">
        <v>542</v>
      </c>
      <c r="C657" s="88"/>
      <c r="D657" s="88"/>
      <c r="E657" s="88"/>
      <c r="F657" s="88"/>
    </row>
    <row r="658" spans="2:6">
      <c r="B658" s="195" t="s">
        <v>140</v>
      </c>
      <c r="C658" s="88"/>
      <c r="D658" s="88"/>
      <c r="E658" s="88"/>
      <c r="F658" s="88"/>
    </row>
    <row r="659" spans="2:6">
      <c r="B659" s="93" t="s">
        <v>543</v>
      </c>
      <c r="C659" s="88"/>
      <c r="D659" s="88"/>
      <c r="E659" s="88"/>
      <c r="F659" s="88"/>
    </row>
    <row r="660" spans="2:6">
      <c r="B660" s="93" t="s">
        <v>544</v>
      </c>
      <c r="C660" s="88"/>
      <c r="D660" s="88"/>
      <c r="E660" s="88"/>
      <c r="F660" s="88"/>
    </row>
    <row r="661" spans="2:6">
      <c r="B661" s="93" t="s">
        <v>545</v>
      </c>
      <c r="C661" s="88"/>
      <c r="D661" s="88"/>
      <c r="E661" s="88"/>
      <c r="F661" s="88"/>
    </row>
    <row r="662" spans="2:6">
      <c r="B662" s="93" t="s">
        <v>546</v>
      </c>
      <c r="C662" s="88"/>
      <c r="D662" s="88"/>
      <c r="E662" s="88"/>
      <c r="F662" s="88"/>
    </row>
    <row r="663" spans="2:6">
      <c r="B663" s="93" t="s">
        <v>547</v>
      </c>
      <c r="C663" s="88"/>
      <c r="D663" s="88"/>
      <c r="E663" s="88"/>
      <c r="F663" s="88"/>
    </row>
    <row r="664" spans="2:6" ht="15.75">
      <c r="B664" s="193" t="s">
        <v>532</v>
      </c>
      <c r="C664" s="88"/>
      <c r="D664" s="88"/>
      <c r="E664" s="88"/>
      <c r="F664" s="88"/>
    </row>
    <row r="665" spans="2:6">
      <c r="B665" s="93" t="s">
        <v>548</v>
      </c>
      <c r="C665" s="88"/>
      <c r="D665" s="88"/>
      <c r="E665" s="88"/>
      <c r="F665" s="88"/>
    </row>
    <row r="666" spans="2:6">
      <c r="B666" s="93" t="s">
        <v>549</v>
      </c>
      <c r="C666" s="88"/>
      <c r="D666" s="88"/>
      <c r="E666" s="88"/>
      <c r="F666" s="88"/>
    </row>
    <row r="667" spans="2:6">
      <c r="B667" s="196"/>
      <c r="C667" s="88"/>
      <c r="D667" s="88"/>
      <c r="E667" s="88"/>
      <c r="F667" s="88"/>
    </row>
    <row r="668" spans="2:6" ht="15.75">
      <c r="B668" s="199" t="s">
        <v>525</v>
      </c>
      <c r="C668" s="88"/>
      <c r="D668" s="88"/>
      <c r="E668" s="88"/>
      <c r="F668" s="88"/>
    </row>
    <row r="669" spans="2:6">
      <c r="B669" s="197"/>
      <c r="C669" s="88"/>
      <c r="D669" s="88"/>
      <c r="E669" s="88"/>
      <c r="F669" s="88"/>
    </row>
    <row r="670" spans="2:6">
      <c r="B670" s="93" t="s">
        <v>550</v>
      </c>
      <c r="C670" s="88"/>
      <c r="D670" s="88"/>
      <c r="E670" s="88"/>
      <c r="F670" s="88"/>
    </row>
    <row r="671" spans="2:6">
      <c r="B671" s="93" t="s">
        <v>551</v>
      </c>
      <c r="C671" s="88"/>
      <c r="D671" s="88"/>
      <c r="E671" s="88"/>
      <c r="F671" s="88"/>
    </row>
    <row r="672" spans="2:6">
      <c r="B672" s="93" t="s">
        <v>552</v>
      </c>
      <c r="C672" s="88"/>
      <c r="D672" s="88"/>
      <c r="E672" s="88"/>
      <c r="F672" s="88"/>
    </row>
    <row r="673" spans="2:8">
      <c r="B673" s="93" t="s">
        <v>553</v>
      </c>
      <c r="C673" s="88"/>
      <c r="D673" s="88"/>
      <c r="E673" s="88"/>
      <c r="F673" s="88"/>
    </row>
    <row r="674" spans="2:8">
      <c r="C674" s="88"/>
      <c r="D674" s="88"/>
      <c r="E674" s="88"/>
      <c r="F674" s="88"/>
    </row>
    <row r="675" spans="2:8">
      <c r="C675" s="88"/>
      <c r="D675" s="88"/>
      <c r="E675" s="88"/>
      <c r="F675" s="88"/>
    </row>
    <row r="676" spans="2:8">
      <c r="C676" s="88"/>
      <c r="D676" s="88"/>
      <c r="E676" s="88"/>
      <c r="F676" s="88"/>
    </row>
    <row r="677" spans="2:8">
      <c r="C677" s="88"/>
      <c r="D677" s="88"/>
      <c r="E677" s="88"/>
      <c r="F677" s="88"/>
    </row>
    <row r="678" spans="2:8">
      <c r="C678" s="88"/>
      <c r="D678" s="88"/>
      <c r="E678" s="88"/>
      <c r="F678" s="88"/>
    </row>
    <row r="679" spans="2:8">
      <c r="C679" s="88"/>
      <c r="D679" s="88"/>
      <c r="E679" s="88"/>
      <c r="F679" s="88"/>
    </row>
    <row r="680" spans="2:8">
      <c r="C680" s="88"/>
      <c r="D680" s="88"/>
      <c r="E680" s="88"/>
      <c r="F680" s="88"/>
    </row>
    <row r="681" spans="2:8">
      <c r="C681" s="88"/>
      <c r="D681" s="88"/>
      <c r="E681" s="88"/>
      <c r="F681" s="88"/>
    </row>
    <row r="682" spans="2:8">
      <c r="C682" s="88"/>
      <c r="D682" s="88"/>
      <c r="E682" s="88"/>
      <c r="F682" s="88"/>
    </row>
    <row r="683" spans="2:8">
      <c r="C683" s="88"/>
      <c r="D683" s="88"/>
      <c r="E683" s="88"/>
      <c r="F683" s="88"/>
    </row>
    <row r="684" spans="2:8">
      <c r="C684" s="88"/>
      <c r="D684" s="88"/>
      <c r="E684" s="88"/>
      <c r="F684" s="88"/>
    </row>
    <row r="685" spans="2:8">
      <c r="C685" s="88"/>
      <c r="D685" s="88"/>
      <c r="E685" s="88"/>
      <c r="F685" s="88"/>
    </row>
    <row r="686" spans="2:8">
      <c r="C686" s="88"/>
      <c r="D686" s="88"/>
      <c r="E686" s="88"/>
      <c r="F686" s="88"/>
    </row>
    <row r="687" spans="2:8">
      <c r="B687" s="93"/>
      <c r="C687" s="88"/>
      <c r="D687" s="88"/>
      <c r="E687" s="88"/>
      <c r="F687" s="88"/>
    </row>
    <row r="688" spans="2:8" ht="18.75" customHeight="1">
      <c r="B688" s="470" t="s">
        <v>143</v>
      </c>
      <c r="C688" s="470"/>
      <c r="D688" s="470"/>
      <c r="E688" s="470"/>
      <c r="F688" s="470"/>
      <c r="G688" s="470"/>
      <c r="H688" s="470"/>
    </row>
    <row r="690" spans="2:7" ht="19.5" thickBot="1">
      <c r="B690" s="202" t="s">
        <v>554</v>
      </c>
    </row>
    <row r="691" spans="2:7" ht="16.5" thickBot="1">
      <c r="B691" s="488" t="s">
        <v>555</v>
      </c>
      <c r="C691" s="493"/>
      <c r="D691" s="489"/>
    </row>
    <row r="692" spans="2:7" ht="32.25" thickBot="1">
      <c r="B692" s="203" t="s">
        <v>556</v>
      </c>
      <c r="C692" s="204" t="s">
        <v>557</v>
      </c>
      <c r="D692" s="204" t="s">
        <v>558</v>
      </c>
    </row>
    <row r="693" spans="2:7" ht="16.5" thickBot="1">
      <c r="B693" s="205" t="s">
        <v>559</v>
      </c>
      <c r="C693" s="206">
        <v>146</v>
      </c>
      <c r="D693" s="206">
        <v>102</v>
      </c>
    </row>
    <row r="694" spans="2:7" ht="16.5" thickBot="1">
      <c r="B694" s="205" t="s">
        <v>560</v>
      </c>
      <c r="C694" s="206">
        <v>251</v>
      </c>
      <c r="D694" s="206">
        <v>193</v>
      </c>
    </row>
    <row r="695" spans="2:7" ht="16.5" thickBot="1">
      <c r="B695" s="205" t="s">
        <v>561</v>
      </c>
      <c r="C695" s="206">
        <v>273</v>
      </c>
      <c r="D695" s="206">
        <v>164</v>
      </c>
    </row>
    <row r="696" spans="2:7" ht="16.5" thickBot="1">
      <c r="B696" s="205" t="s">
        <v>562</v>
      </c>
      <c r="C696" s="206">
        <v>302</v>
      </c>
      <c r="D696" s="206">
        <v>149</v>
      </c>
    </row>
    <row r="697" spans="2:7" ht="16.5" thickBot="1">
      <c r="B697" s="205" t="s">
        <v>171</v>
      </c>
      <c r="C697" s="204">
        <v>972</v>
      </c>
      <c r="D697" s="204">
        <v>608</v>
      </c>
    </row>
    <row r="698" spans="2:7" ht="15" customHeight="1">
      <c r="B698" s="494" t="s">
        <v>563</v>
      </c>
      <c r="C698" s="495"/>
      <c r="D698" s="496"/>
    </row>
    <row r="699" spans="2:7" ht="15" customHeight="1">
      <c r="B699" s="497" t="s">
        <v>564</v>
      </c>
      <c r="C699" s="498"/>
      <c r="D699" s="499"/>
    </row>
    <row r="700" spans="2:7" ht="15.75" thickBot="1">
      <c r="B700" s="500" t="s">
        <v>565</v>
      </c>
      <c r="C700" s="501"/>
      <c r="D700" s="502"/>
    </row>
    <row r="701" spans="2:7" ht="19.5" thickBot="1">
      <c r="B701" s="207"/>
    </row>
    <row r="702" spans="2:7" ht="16.5" thickBot="1">
      <c r="B702" s="488" t="s">
        <v>566</v>
      </c>
      <c r="C702" s="489"/>
      <c r="F702" s="488" t="s">
        <v>567</v>
      </c>
      <c r="G702" s="489"/>
    </row>
    <row r="703" spans="2:7" ht="32.25" thickBot="1">
      <c r="B703" s="203" t="s">
        <v>556</v>
      </c>
      <c r="C703" s="204" t="s">
        <v>171</v>
      </c>
      <c r="F703" s="203" t="s">
        <v>556</v>
      </c>
      <c r="G703" s="204" t="s">
        <v>171</v>
      </c>
    </row>
    <row r="704" spans="2:7" ht="16.5" thickBot="1">
      <c r="B704" s="205" t="s">
        <v>559</v>
      </c>
      <c r="C704" s="206">
        <v>121</v>
      </c>
      <c r="F704" s="205" t="s">
        <v>559</v>
      </c>
      <c r="G704" s="206">
        <v>185</v>
      </c>
    </row>
    <row r="705" spans="2:7" ht="16.5" thickBot="1">
      <c r="B705" s="205" t="s">
        <v>560</v>
      </c>
      <c r="C705" s="206">
        <v>102</v>
      </c>
      <c r="F705" s="205" t="s">
        <v>560</v>
      </c>
      <c r="G705" s="206">
        <v>214</v>
      </c>
    </row>
    <row r="706" spans="2:7" ht="16.5" thickBot="1">
      <c r="B706" s="205" t="s">
        <v>561</v>
      </c>
      <c r="C706" s="206">
        <v>104</v>
      </c>
      <c r="F706" s="205" t="s">
        <v>561</v>
      </c>
      <c r="G706" s="206">
        <v>189</v>
      </c>
    </row>
    <row r="707" spans="2:7" ht="16.5" thickBot="1">
      <c r="B707" s="205" t="s">
        <v>562</v>
      </c>
      <c r="C707" s="206">
        <v>141</v>
      </c>
      <c r="F707" s="205" t="s">
        <v>562</v>
      </c>
      <c r="G707" s="206">
        <v>361</v>
      </c>
    </row>
    <row r="708" spans="2:7" ht="16.5" thickBot="1">
      <c r="B708" s="205" t="s">
        <v>144</v>
      </c>
      <c r="C708" s="204">
        <v>468</v>
      </c>
      <c r="F708" s="205" t="s">
        <v>171</v>
      </c>
      <c r="G708" s="204">
        <v>949</v>
      </c>
    </row>
    <row r="709" spans="2:7" ht="15.75">
      <c r="B709" s="215"/>
      <c r="C709" s="216"/>
    </row>
    <row r="710" spans="2:7" ht="15.75">
      <c r="B710" s="215"/>
      <c r="C710" s="216"/>
    </row>
    <row r="711" spans="2:7" ht="15.75">
      <c r="B711" s="215"/>
      <c r="C711" s="216"/>
    </row>
    <row r="712" spans="2:7" ht="15.75">
      <c r="B712" s="215"/>
      <c r="C712" s="216"/>
    </row>
    <row r="713" spans="2:7" ht="15.75">
      <c r="B713" s="215"/>
      <c r="C713" s="216"/>
    </row>
    <row r="714" spans="2:7" ht="15.75">
      <c r="B714" s="215"/>
      <c r="C714" s="216"/>
    </row>
    <row r="715" spans="2:7" ht="18.75">
      <c r="B715" s="208"/>
    </row>
    <row r="716" spans="2:7" ht="19.5" thickBot="1">
      <c r="B716" s="208"/>
    </row>
    <row r="717" spans="2:7" ht="16.5" customHeight="1" thickBot="1">
      <c r="B717" s="488" t="s">
        <v>568</v>
      </c>
      <c r="C717" s="489"/>
      <c r="E717" s="488" t="s">
        <v>569</v>
      </c>
      <c r="F717" s="489"/>
    </row>
    <row r="718" spans="2:7" ht="32.25" thickBot="1">
      <c r="B718" s="203" t="s">
        <v>556</v>
      </c>
      <c r="C718" s="204" t="s">
        <v>171</v>
      </c>
      <c r="E718" s="264" t="s">
        <v>556</v>
      </c>
      <c r="F718" s="204" t="s">
        <v>171</v>
      </c>
    </row>
    <row r="719" spans="2:7" ht="16.5" thickBot="1">
      <c r="B719" s="205" t="s">
        <v>559</v>
      </c>
      <c r="C719" s="206">
        <v>23</v>
      </c>
      <c r="E719" s="205" t="s">
        <v>559</v>
      </c>
      <c r="F719" s="206">
        <v>247</v>
      </c>
    </row>
    <row r="720" spans="2:7" ht="16.5" thickBot="1">
      <c r="B720" s="205" t="s">
        <v>560</v>
      </c>
      <c r="C720" s="206">
        <v>67</v>
      </c>
      <c r="E720" s="205" t="s">
        <v>560</v>
      </c>
      <c r="F720" s="206">
        <v>175</v>
      </c>
    </row>
    <row r="721" spans="2:6" ht="16.5" thickBot="1">
      <c r="B721" s="205" t="s">
        <v>561</v>
      </c>
      <c r="C721" s="206">
        <v>39</v>
      </c>
      <c r="E721" s="205" t="s">
        <v>561</v>
      </c>
      <c r="F721" s="206">
        <v>95</v>
      </c>
    </row>
    <row r="722" spans="2:6" ht="16.5" thickBot="1">
      <c r="B722" s="205" t="s">
        <v>562</v>
      </c>
      <c r="C722" s="206">
        <v>2</v>
      </c>
      <c r="E722" s="205" t="s">
        <v>562</v>
      </c>
      <c r="F722" s="206">
        <v>158</v>
      </c>
    </row>
    <row r="723" spans="2:6" ht="16.5" thickBot="1">
      <c r="B723" s="205" t="s">
        <v>171</v>
      </c>
      <c r="C723" s="204">
        <v>131</v>
      </c>
      <c r="E723" s="205" t="s">
        <v>171</v>
      </c>
      <c r="F723" s="204">
        <v>675</v>
      </c>
    </row>
    <row r="724" spans="2:6" ht="18.75">
      <c r="B724" s="208"/>
    </row>
    <row r="725" spans="2:6" ht="18.75">
      <c r="B725" s="209"/>
    </row>
    <row r="726" spans="2:6" ht="19.5" thickBot="1">
      <c r="B726" s="208"/>
    </row>
    <row r="727" spans="2:6" ht="47.25" customHeight="1" thickBot="1">
      <c r="B727" s="488" t="s">
        <v>570</v>
      </c>
      <c r="C727" s="489"/>
    </row>
    <row r="728" spans="2:6" ht="16.5" thickBot="1">
      <c r="B728" s="264" t="s">
        <v>556</v>
      </c>
      <c r="C728" s="204" t="s">
        <v>171</v>
      </c>
    </row>
    <row r="729" spans="2:6" ht="16.5" thickBot="1">
      <c r="B729" s="205" t="s">
        <v>559</v>
      </c>
      <c r="C729" s="206">
        <v>83</v>
      </c>
    </row>
    <row r="730" spans="2:6" ht="16.5" thickBot="1">
      <c r="B730" s="205" t="s">
        <v>560</v>
      </c>
      <c r="C730" s="206">
        <v>89</v>
      </c>
    </row>
    <row r="731" spans="2:6" ht="16.5" thickBot="1">
      <c r="B731" s="205" t="s">
        <v>561</v>
      </c>
      <c r="C731" s="206">
        <v>144</v>
      </c>
    </row>
    <row r="732" spans="2:6" ht="16.5" thickBot="1">
      <c r="B732" s="205" t="s">
        <v>562</v>
      </c>
      <c r="C732" s="206">
        <v>97</v>
      </c>
    </row>
    <row r="733" spans="2:6" ht="16.5" thickBot="1">
      <c r="B733" s="205" t="s">
        <v>144</v>
      </c>
      <c r="C733" s="204">
        <v>413</v>
      </c>
    </row>
    <row r="734" spans="2:6" ht="19.5" thickBot="1">
      <c r="B734" s="208"/>
    </row>
    <row r="735" spans="2:6" ht="16.5" thickBot="1">
      <c r="B735" s="490" t="s">
        <v>571</v>
      </c>
      <c r="C735" s="491"/>
      <c r="D735" s="491"/>
      <c r="E735" s="491"/>
      <c r="F735" s="492"/>
    </row>
    <row r="736" spans="2:6" ht="16.5" thickBot="1">
      <c r="B736" s="265" t="s">
        <v>556</v>
      </c>
      <c r="C736" s="210" t="s">
        <v>142</v>
      </c>
      <c r="D736" s="210" t="s">
        <v>141</v>
      </c>
      <c r="E736" s="210" t="s">
        <v>145</v>
      </c>
      <c r="F736" s="210" t="s">
        <v>140</v>
      </c>
    </row>
    <row r="737" spans="2:6" ht="16.5" thickBot="1">
      <c r="B737" s="211" t="s">
        <v>559</v>
      </c>
      <c r="C737" s="206">
        <v>168</v>
      </c>
      <c r="D737" s="206">
        <v>557</v>
      </c>
      <c r="E737" s="206">
        <v>371</v>
      </c>
      <c r="F737" s="206">
        <v>371</v>
      </c>
    </row>
    <row r="738" spans="2:6" ht="16.5" thickBot="1">
      <c r="B738" s="211" t="s">
        <v>560</v>
      </c>
      <c r="C738" s="206">
        <v>173</v>
      </c>
      <c r="D738" s="206">
        <v>795</v>
      </c>
      <c r="E738" s="206">
        <v>498</v>
      </c>
      <c r="F738" s="206">
        <v>498</v>
      </c>
    </row>
    <row r="739" spans="2:6" ht="16.5" thickBot="1">
      <c r="B739" s="211" t="s">
        <v>561</v>
      </c>
      <c r="C739" s="206">
        <v>199</v>
      </c>
      <c r="D739" s="206">
        <v>707</v>
      </c>
      <c r="E739" s="206">
        <v>490</v>
      </c>
      <c r="F739" s="206">
        <v>490</v>
      </c>
    </row>
    <row r="740" spans="2:6" ht="16.5" thickBot="1">
      <c r="B740" s="211" t="s">
        <v>562</v>
      </c>
      <c r="C740" s="206">
        <v>158</v>
      </c>
      <c r="D740" s="206">
        <v>570</v>
      </c>
      <c r="E740" s="206">
        <v>402</v>
      </c>
      <c r="F740" s="206">
        <v>402</v>
      </c>
    </row>
    <row r="741" spans="2:6" ht="19.5" thickBot="1">
      <c r="B741" s="212" t="s">
        <v>171</v>
      </c>
      <c r="C741" s="213">
        <v>698</v>
      </c>
      <c r="D741" s="214">
        <v>2629</v>
      </c>
      <c r="E741" s="214">
        <v>1761</v>
      </c>
      <c r="F741" s="214">
        <v>1761</v>
      </c>
    </row>
    <row r="742" spans="2:6" ht="18.75">
      <c r="B742" s="208"/>
    </row>
    <row r="743" spans="2:6" ht="18.75">
      <c r="B743" s="208"/>
    </row>
  </sheetData>
  <mergeCells count="429">
    <mergeCell ref="B602:F602"/>
    <mergeCell ref="B636:F636"/>
    <mergeCell ref="B727:C727"/>
    <mergeCell ref="B735:F735"/>
    <mergeCell ref="B691:D691"/>
    <mergeCell ref="B698:D698"/>
    <mergeCell ref="B699:D699"/>
    <mergeCell ref="B700:D700"/>
    <mergeCell ref="B702:C702"/>
    <mergeCell ref="B717:C717"/>
    <mergeCell ref="F702:G702"/>
    <mergeCell ref="E717:F717"/>
    <mergeCell ref="G406:H406"/>
    <mergeCell ref="G407:H407"/>
    <mergeCell ref="G408:H408"/>
    <mergeCell ref="G409:H409"/>
    <mergeCell ref="D435:F435"/>
    <mergeCell ref="G435:H435"/>
    <mergeCell ref="D436:F436"/>
    <mergeCell ref="D437:F437"/>
    <mergeCell ref="G436:H436"/>
    <mergeCell ref="G437:H437"/>
    <mergeCell ref="D406:F406"/>
    <mergeCell ref="D407:F407"/>
    <mergeCell ref="D408:F408"/>
    <mergeCell ref="D409:F409"/>
    <mergeCell ref="D426:F426"/>
    <mergeCell ref="G426:H426"/>
    <mergeCell ref="D427:F427"/>
    <mergeCell ref="G427:H427"/>
    <mergeCell ref="B422:H422"/>
    <mergeCell ref="D413:F413"/>
    <mergeCell ref="G413:H413"/>
    <mergeCell ref="G412:H412"/>
    <mergeCell ref="D414:F414"/>
    <mergeCell ref="G394:H394"/>
    <mergeCell ref="G395:H395"/>
    <mergeCell ref="D404:F404"/>
    <mergeCell ref="D405:F405"/>
    <mergeCell ref="G397:H397"/>
    <mergeCell ref="G398:H398"/>
    <mergeCell ref="G399:H399"/>
    <mergeCell ref="D400:F400"/>
    <mergeCell ref="G400:H400"/>
    <mergeCell ref="G401:H401"/>
    <mergeCell ref="G402:H402"/>
    <mergeCell ref="G403:H403"/>
    <mergeCell ref="G405:H405"/>
    <mergeCell ref="D397:F397"/>
    <mergeCell ref="D398:F398"/>
    <mergeCell ref="D399:F399"/>
    <mergeCell ref="D401:F401"/>
    <mergeCell ref="D402:F402"/>
    <mergeCell ref="D403:F403"/>
    <mergeCell ref="G404:H404"/>
    <mergeCell ref="D411:F411"/>
    <mergeCell ref="D412:F412"/>
    <mergeCell ref="G410:H410"/>
    <mergeCell ref="G411:H411"/>
    <mergeCell ref="H334:J334"/>
    <mergeCell ref="E335:G335"/>
    <mergeCell ref="H335:J335"/>
    <mergeCell ref="D343:E343"/>
    <mergeCell ref="F343:G343"/>
    <mergeCell ref="D344:E344"/>
    <mergeCell ref="F344:G344"/>
    <mergeCell ref="D345:E345"/>
    <mergeCell ref="F345:G345"/>
    <mergeCell ref="H345:J345"/>
    <mergeCell ref="H343:J343"/>
    <mergeCell ref="H344:J344"/>
    <mergeCell ref="B340:J340"/>
    <mergeCell ref="E336:G336"/>
    <mergeCell ref="E337:G337"/>
    <mergeCell ref="D392:F392"/>
    <mergeCell ref="G392:H392"/>
    <mergeCell ref="D393:F393"/>
    <mergeCell ref="G393:H393"/>
    <mergeCell ref="D394:F394"/>
    <mergeCell ref="F352:G352"/>
    <mergeCell ref="H351:J351"/>
    <mergeCell ref="H352:J352"/>
    <mergeCell ref="H348:J348"/>
    <mergeCell ref="H349:J349"/>
    <mergeCell ref="B464:C464"/>
    <mergeCell ref="G369:H369"/>
    <mergeCell ref="D369:E369"/>
    <mergeCell ref="B370:H370"/>
    <mergeCell ref="E442:H442"/>
    <mergeCell ref="D438:F438"/>
    <mergeCell ref="G438:H438"/>
    <mergeCell ref="B439:H439"/>
    <mergeCell ref="B425:H425"/>
    <mergeCell ref="D388:F388"/>
    <mergeCell ref="G388:H388"/>
    <mergeCell ref="D389:F389"/>
    <mergeCell ref="B386:H386"/>
    <mergeCell ref="D387:F387"/>
    <mergeCell ref="G387:H387"/>
    <mergeCell ref="D415:F415"/>
    <mergeCell ref="G415:H415"/>
    <mergeCell ref="G433:H433"/>
    <mergeCell ref="B429:H429"/>
    <mergeCell ref="B363:H363"/>
    <mergeCell ref="B688:H688"/>
    <mergeCell ref="B465:C465"/>
    <mergeCell ref="B466:C466"/>
    <mergeCell ref="B467:C467"/>
    <mergeCell ref="B468:C468"/>
    <mergeCell ref="B469:C469"/>
    <mergeCell ref="B470:C470"/>
    <mergeCell ref="D461:F461"/>
    <mergeCell ref="B461:C461"/>
    <mergeCell ref="B462:C462"/>
    <mergeCell ref="B463:C463"/>
    <mergeCell ref="G389:H389"/>
    <mergeCell ref="D390:F390"/>
    <mergeCell ref="G390:H390"/>
    <mergeCell ref="D391:F391"/>
    <mergeCell ref="G391:H391"/>
    <mergeCell ref="G396:H396"/>
    <mergeCell ref="D395:F395"/>
    <mergeCell ref="D396:F396"/>
    <mergeCell ref="B448:H448"/>
    <mergeCell ref="D428:F428"/>
    <mergeCell ref="B432:H432"/>
    <mergeCell ref="D410:F410"/>
    <mergeCell ref="G414:H414"/>
    <mergeCell ref="G424:H424"/>
    <mergeCell ref="B420:H420"/>
    <mergeCell ref="B417:H417"/>
    <mergeCell ref="F108:G108"/>
    <mergeCell ref="D104:E104"/>
    <mergeCell ref="D108:E108"/>
    <mergeCell ref="C65:E65"/>
    <mergeCell ref="F65:H65"/>
    <mergeCell ref="C70:E70"/>
    <mergeCell ref="F70:H70"/>
    <mergeCell ref="B93:H93"/>
    <mergeCell ref="D94:E94"/>
    <mergeCell ref="B78:H78"/>
    <mergeCell ref="C79:E79"/>
    <mergeCell ref="F79:H79"/>
    <mergeCell ref="C86:E86"/>
    <mergeCell ref="F86:H86"/>
    <mergeCell ref="C90:E90"/>
    <mergeCell ref="F90:H90"/>
    <mergeCell ref="F94:G94"/>
    <mergeCell ref="F71:H71"/>
    <mergeCell ref="F72:H72"/>
    <mergeCell ref="C71:E71"/>
    <mergeCell ref="G119:H119"/>
    <mergeCell ref="B119:C119"/>
    <mergeCell ref="B443:D443"/>
    <mergeCell ref="B444:D444"/>
    <mergeCell ref="B445:D445"/>
    <mergeCell ref="C88:E88"/>
    <mergeCell ref="C87:E87"/>
    <mergeCell ref="F87:H87"/>
    <mergeCell ref="H336:J336"/>
    <mergeCell ref="B332:J332"/>
    <mergeCell ref="H333:J333"/>
    <mergeCell ref="H337:J337"/>
    <mergeCell ref="B91:H91"/>
    <mergeCell ref="E443:H443"/>
    <mergeCell ref="E444:H444"/>
    <mergeCell ref="E445:H445"/>
    <mergeCell ref="B441:H441"/>
    <mergeCell ref="B442:D442"/>
    <mergeCell ref="D433:F433"/>
    <mergeCell ref="D434:F434"/>
    <mergeCell ref="G434:H434"/>
    <mergeCell ref="G428:H428"/>
    <mergeCell ref="D103:E103"/>
    <mergeCell ref="F103:G103"/>
    <mergeCell ref="D364:E364"/>
    <mergeCell ref="G364:H364"/>
    <mergeCell ref="G366:H366"/>
    <mergeCell ref="B383:H383"/>
    <mergeCell ref="D367:E367"/>
    <mergeCell ref="G367:H367"/>
    <mergeCell ref="D368:E368"/>
    <mergeCell ref="G368:H368"/>
    <mergeCell ref="D365:E365"/>
    <mergeCell ref="G365:H365"/>
    <mergeCell ref="D366:E366"/>
    <mergeCell ref="E35:F35"/>
    <mergeCell ref="E36:F36"/>
    <mergeCell ref="B55:H55"/>
    <mergeCell ref="C56:D56"/>
    <mergeCell ref="C57:D57"/>
    <mergeCell ref="C58:D58"/>
    <mergeCell ref="C60:D60"/>
    <mergeCell ref="B51:H51"/>
    <mergeCell ref="B52:H52"/>
    <mergeCell ref="B53:H53"/>
    <mergeCell ref="B54:H54"/>
    <mergeCell ref="F56:G56"/>
    <mergeCell ref="F57:G57"/>
    <mergeCell ref="F58:G58"/>
    <mergeCell ref="F60:G60"/>
    <mergeCell ref="C59:D59"/>
    <mergeCell ref="F59:G59"/>
    <mergeCell ref="C42:D42"/>
    <mergeCell ref="E39:F39"/>
    <mergeCell ref="E40:F40"/>
    <mergeCell ref="E41:F41"/>
    <mergeCell ref="E42:F42"/>
    <mergeCell ref="G39:H39"/>
    <mergeCell ref="G40:H40"/>
    <mergeCell ref="B5:H6"/>
    <mergeCell ref="B7:H7"/>
    <mergeCell ref="B10:H10"/>
    <mergeCell ref="B17:H17"/>
    <mergeCell ref="B25:H25"/>
    <mergeCell ref="B26:H26"/>
    <mergeCell ref="G29:H29"/>
    <mergeCell ref="G30:H30"/>
    <mergeCell ref="G31:H31"/>
    <mergeCell ref="E29:F29"/>
    <mergeCell ref="E30:F30"/>
    <mergeCell ref="E31:F31"/>
    <mergeCell ref="C32:D32"/>
    <mergeCell ref="C33:D33"/>
    <mergeCell ref="C34:D34"/>
    <mergeCell ref="C35:D35"/>
    <mergeCell ref="C36:D36"/>
    <mergeCell ref="B11:H16"/>
    <mergeCell ref="B18:H23"/>
    <mergeCell ref="C27:D27"/>
    <mergeCell ref="E27:F27"/>
    <mergeCell ref="G27:H27"/>
    <mergeCell ref="C28:D28"/>
    <mergeCell ref="E28:F28"/>
    <mergeCell ref="G28:H28"/>
    <mergeCell ref="C29:D29"/>
    <mergeCell ref="C30:D30"/>
    <mergeCell ref="C31:D31"/>
    <mergeCell ref="G34:H34"/>
    <mergeCell ref="G35:H35"/>
    <mergeCell ref="G36:H36"/>
    <mergeCell ref="G32:H32"/>
    <mergeCell ref="G33:H33"/>
    <mergeCell ref="E32:F32"/>
    <mergeCell ref="E33:F33"/>
    <mergeCell ref="E34:F34"/>
    <mergeCell ref="F88:H88"/>
    <mergeCell ref="G41:H41"/>
    <mergeCell ref="G42:H42"/>
    <mergeCell ref="B43:E43"/>
    <mergeCell ref="B44:E44"/>
    <mergeCell ref="B45:E45"/>
    <mergeCell ref="B46:E46"/>
    <mergeCell ref="F43:H43"/>
    <mergeCell ref="F44:H44"/>
    <mergeCell ref="F45:H45"/>
    <mergeCell ref="F46:H46"/>
    <mergeCell ref="B61:H61"/>
    <mergeCell ref="B63:H63"/>
    <mergeCell ref="B64:H64"/>
    <mergeCell ref="F84:H84"/>
    <mergeCell ref="F80:H80"/>
    <mergeCell ref="F81:H81"/>
    <mergeCell ref="F82:H82"/>
    <mergeCell ref="F83:H83"/>
    <mergeCell ref="F85:H85"/>
    <mergeCell ref="C66:E66"/>
    <mergeCell ref="C67:E67"/>
    <mergeCell ref="B76:H76"/>
    <mergeCell ref="C68:E68"/>
    <mergeCell ref="C37:D37"/>
    <mergeCell ref="C38:D38"/>
    <mergeCell ref="E37:F37"/>
    <mergeCell ref="E38:F38"/>
    <mergeCell ref="G37:H37"/>
    <mergeCell ref="G38:H38"/>
    <mergeCell ref="C39:D39"/>
    <mergeCell ref="C40:D40"/>
    <mergeCell ref="C41:D41"/>
    <mergeCell ref="B358:J358"/>
    <mergeCell ref="H359:J359"/>
    <mergeCell ref="B359:C359"/>
    <mergeCell ref="F349:G349"/>
    <mergeCell ref="F353:G353"/>
    <mergeCell ref="D349:E349"/>
    <mergeCell ref="D353:E353"/>
    <mergeCell ref="D342:E342"/>
    <mergeCell ref="F342:G342"/>
    <mergeCell ref="D348:E348"/>
    <mergeCell ref="F348:G348"/>
    <mergeCell ref="H346:J346"/>
    <mergeCell ref="D347:E347"/>
    <mergeCell ref="F347:G347"/>
    <mergeCell ref="H347:J347"/>
    <mergeCell ref="D350:E350"/>
    <mergeCell ref="F350:G350"/>
    <mergeCell ref="E359:F359"/>
    <mergeCell ref="D346:E346"/>
    <mergeCell ref="F346:G346"/>
    <mergeCell ref="H350:J350"/>
    <mergeCell ref="D351:E351"/>
    <mergeCell ref="D352:E352"/>
    <mergeCell ref="F351:G351"/>
    <mergeCell ref="G115:H115"/>
    <mergeCell ref="G116:H116"/>
    <mergeCell ref="B113:H113"/>
    <mergeCell ref="B360:C360"/>
    <mergeCell ref="E360:F360"/>
    <mergeCell ref="H360:J360"/>
    <mergeCell ref="B458:H458"/>
    <mergeCell ref="B491:H491"/>
    <mergeCell ref="E361:F361"/>
    <mergeCell ref="B361:C361"/>
    <mergeCell ref="D418:F418"/>
    <mergeCell ref="G418:H418"/>
    <mergeCell ref="D419:F419"/>
    <mergeCell ref="G419:H419"/>
    <mergeCell ref="D423:F423"/>
    <mergeCell ref="G423:H423"/>
    <mergeCell ref="D424:F424"/>
    <mergeCell ref="H361:J361"/>
    <mergeCell ref="B385:H385"/>
    <mergeCell ref="H353:J353"/>
    <mergeCell ref="B354:J354"/>
    <mergeCell ref="B338:J338"/>
    <mergeCell ref="H342:J342"/>
    <mergeCell ref="B341:J341"/>
    <mergeCell ref="B189:B191"/>
    <mergeCell ref="D189:D191"/>
    <mergeCell ref="E189:E191"/>
    <mergeCell ref="F189:F191"/>
    <mergeCell ref="B192:B194"/>
    <mergeCell ref="D192:D194"/>
    <mergeCell ref="E192:E194"/>
    <mergeCell ref="F192:F194"/>
    <mergeCell ref="B213:B217"/>
    <mergeCell ref="D213:D217"/>
    <mergeCell ref="E213:E217"/>
    <mergeCell ref="F213:F217"/>
    <mergeCell ref="B196:B203"/>
    <mergeCell ref="D196:D203"/>
    <mergeCell ref="E196:E203"/>
    <mergeCell ref="F196:F203"/>
    <mergeCell ref="B204:B206"/>
    <mergeCell ref="D204:D206"/>
    <mergeCell ref="E204:E206"/>
    <mergeCell ref="F204:F206"/>
    <mergeCell ref="F211:F212"/>
    <mergeCell ref="E333:F333"/>
    <mergeCell ref="E334:G334"/>
    <mergeCell ref="C89:E89"/>
    <mergeCell ref="F89:H89"/>
    <mergeCell ref="D105:E105"/>
    <mergeCell ref="F106:G106"/>
    <mergeCell ref="F107:G107"/>
    <mergeCell ref="D98:E98"/>
    <mergeCell ref="F98:G98"/>
    <mergeCell ref="F99:G99"/>
    <mergeCell ref="F100:G100"/>
    <mergeCell ref="D99:E99"/>
    <mergeCell ref="D100:E100"/>
    <mergeCell ref="D101:E101"/>
    <mergeCell ref="F101:G101"/>
    <mergeCell ref="D102:E102"/>
    <mergeCell ref="F102:G102"/>
    <mergeCell ref="D97:E97"/>
    <mergeCell ref="D96:E96"/>
    <mergeCell ref="D95:E95"/>
    <mergeCell ref="F95:G95"/>
    <mergeCell ref="F96:G96"/>
    <mergeCell ref="F97:G97"/>
    <mergeCell ref="F105:G105"/>
    <mergeCell ref="F104:G104"/>
    <mergeCell ref="B2:I3"/>
    <mergeCell ref="H135:I136"/>
    <mergeCell ref="B134:I134"/>
    <mergeCell ref="B176:J176"/>
    <mergeCell ref="B174:J174"/>
    <mergeCell ref="B175:J175"/>
    <mergeCell ref="B315:D315"/>
    <mergeCell ref="D318:G318"/>
    <mergeCell ref="B218:B223"/>
    <mergeCell ref="D218:D223"/>
    <mergeCell ref="E218:E223"/>
    <mergeCell ref="F218:F223"/>
    <mergeCell ref="I177:J177"/>
    <mergeCell ref="I189:J191"/>
    <mergeCell ref="I192:J194"/>
    <mergeCell ref="I195:J195"/>
    <mergeCell ref="I196:J203"/>
    <mergeCell ref="I204:J206"/>
    <mergeCell ref="I212:J217"/>
    <mergeCell ref="I218:J223"/>
    <mergeCell ref="B211:B212"/>
    <mergeCell ref="D211:D212"/>
    <mergeCell ref="E211:E212"/>
    <mergeCell ref="C69:E69"/>
    <mergeCell ref="F66:H66"/>
    <mergeCell ref="F67:H67"/>
    <mergeCell ref="F68:H68"/>
    <mergeCell ref="F69:H69"/>
    <mergeCell ref="F73:H73"/>
    <mergeCell ref="F74:H74"/>
    <mergeCell ref="F75:H75"/>
    <mergeCell ref="C72:E72"/>
    <mergeCell ref="I185:J187"/>
    <mergeCell ref="D165:I165"/>
    <mergeCell ref="B172:I172"/>
    <mergeCell ref="B169:G169"/>
    <mergeCell ref="B154:G155"/>
    <mergeCell ref="B170:G171"/>
    <mergeCell ref="H160:I164"/>
    <mergeCell ref="D106:E106"/>
    <mergeCell ref="D107:E107"/>
    <mergeCell ref="B185:B187"/>
    <mergeCell ref="C185:C187"/>
    <mergeCell ref="D185:D187"/>
    <mergeCell ref="E185:E187"/>
    <mergeCell ref="F185:F187"/>
    <mergeCell ref="B120:H120"/>
    <mergeCell ref="B173:J173"/>
    <mergeCell ref="G117:H117"/>
    <mergeCell ref="G118:H118"/>
    <mergeCell ref="B116:C116"/>
    <mergeCell ref="B117:C117"/>
    <mergeCell ref="B118:C118"/>
    <mergeCell ref="B114:H114"/>
    <mergeCell ref="B109:H109"/>
    <mergeCell ref="B115:C115"/>
  </mergeCells>
  <phoneticPr fontId="21" type="noConversion"/>
  <hyperlinks>
    <hyperlink ref="B26" r:id="rId1"/>
    <hyperlink ref="B53" r:id="rId2"/>
    <hyperlink ref="B55" r:id="rId3"/>
    <hyperlink ref="H58" r:id="rId4"/>
    <hyperlink ref="F86" r:id="rId5"/>
    <hyperlink ref="F90" r:id="rId6"/>
    <hyperlink ref="F87" r:id="rId7"/>
    <hyperlink ref="F88" r:id="rId8"/>
    <hyperlink ref="H59" r:id="rId9"/>
    <hyperlink ref="H60" r:id="rId10"/>
    <hyperlink ref="G366" r:id="rId11"/>
    <hyperlink ref="H57" r:id="rId12"/>
    <hyperlink ref="F72" r:id="rId13"/>
    <hyperlink ref="F71" r:id="rId14"/>
    <hyperlink ref="F70" r:id="rId15"/>
    <hyperlink ref="H104" r:id="rId16"/>
    <hyperlink ref="H336" r:id="rId17"/>
    <hyperlink ref="G434" r:id="rId18"/>
    <hyperlink ref="F80" r:id="rId19"/>
    <hyperlink ref="F81" r:id="rId20"/>
    <hyperlink ref="F82" r:id="rId21"/>
    <hyperlink ref="F83" r:id="rId22"/>
    <hyperlink ref="F84" r:id="rId23"/>
    <hyperlink ref="F85" r:id="rId24"/>
    <hyperlink ref="F89" r:id="rId25"/>
    <hyperlink ref="H98" r:id="rId26"/>
    <hyperlink ref="H99" r:id="rId27"/>
    <hyperlink ref="H100" r:id="rId28"/>
    <hyperlink ref="H101" r:id="rId29"/>
    <hyperlink ref="H102" r:id="rId30"/>
    <hyperlink ref="H334" r:id="rId31"/>
    <hyperlink ref="H335" r:id="rId32"/>
    <hyperlink ref="G367" r:id="rId33"/>
    <hyperlink ref="G388" r:id="rId34"/>
    <hyperlink ref="G389" r:id="rId35"/>
    <hyperlink ref="G390" r:id="rId36"/>
    <hyperlink ref="G391" r:id="rId37"/>
    <hyperlink ref="G368" r:id="rId38"/>
    <hyperlink ref="G365" r:id="rId39"/>
    <hyperlink ref="G369" r:id="rId40"/>
    <hyperlink ref="G392" r:id="rId41"/>
    <hyperlink ref="G393" r:id="rId42"/>
    <hyperlink ref="G394" r:id="rId43"/>
    <hyperlink ref="G395" r:id="rId44"/>
    <hyperlink ref="G396" r:id="rId45"/>
    <hyperlink ref="G397" r:id="rId46"/>
    <hyperlink ref="G398" r:id="rId47"/>
    <hyperlink ref="G399" r:id="rId48"/>
    <hyperlink ref="G401" r:id="rId49"/>
    <hyperlink ref="G402" r:id="rId50"/>
    <hyperlink ref="G400" r:id="rId51"/>
    <hyperlink ref="G403" r:id="rId52"/>
    <hyperlink ref="G404" r:id="rId53"/>
    <hyperlink ref="G405" r:id="rId54"/>
    <hyperlink ref="G406" r:id="rId55"/>
    <hyperlink ref="G407" r:id="rId56"/>
    <hyperlink ref="G408" r:id="rId57"/>
    <hyperlink ref="G409" r:id="rId58"/>
    <hyperlink ref="G410" r:id="rId59"/>
    <hyperlink ref="G411" r:id="rId60"/>
    <hyperlink ref="G412" r:id="rId61"/>
    <hyperlink ref="G413" r:id="rId62"/>
    <hyperlink ref="G414" r:id="rId63"/>
    <hyperlink ref="G435" r:id="rId64"/>
    <hyperlink ref="G436" r:id="rId65"/>
    <hyperlink ref="G437" r:id="rId66"/>
    <hyperlink ref="G438" r:id="rId67"/>
    <hyperlink ref="B561" r:id="rId68" display="https://www.jem.gov.py/informe-parcial-de-rendicion-de-cuentas-al-ciudadano/"/>
    <hyperlink ref="B562" r:id="rId69" display="https://www.jem.gov.py/oficina-de-acceso-a-la-informacion-publica/"/>
    <hyperlink ref="B563" r:id="rId70" display="https://www.jem.gov.py/el-jem-se-destaca-en-el-cumplimiento-de-la-ley-de-acceso-a-la-informacion-publica/"/>
    <hyperlink ref="B564" r:id="rId71" display="https://www.jem.gov.py/informe-de-la-secretaria-de-la-funcion-publica-febrero-2022/"/>
    <hyperlink ref="B565" r:id="rId72" display="https://www.jem.gov.py/informe-de-la-secretaria-de-la-funcion-publica-febrero-2022/"/>
    <hyperlink ref="B566" r:id="rId73" display="https://www.jem.gov.py/el-jem-cumple-100-con-la-ley-de-transparencia-marzo-2022/"/>
    <hyperlink ref="B567" r:id="rId74" display="https://www.jem.gov.py/cumplimiento-de-la-ley-n-5-189-14/"/>
    <hyperlink ref="B568" r:id="rId75" display="https://www.jem.gov.py/reunion-de-trabajo-interinstitucional/"/>
    <hyperlink ref="B569" r:id="rId76" display="https://www.jem.gov.py/%f0%9d%90%84%f0%9d%90%a5-%f0%9d%90%89%f0%9d%90%84%f0%9d%90%8c-%f0%9d%90%ab%f0%9d%90%9e%f0%9d%90%9c%f0%9d%90%a2%f0%9d%90%9b%f0%9d%90%9e-%f0%9d%90%a6a%f0%9d%90%b1%f0%9d%90%a2%f0%9d%90%a6%f0%9d%90%9a/"/>
    <hyperlink ref="B570" r:id="rId77" display="https://www.jem.gov.py/cumplimiento-de-transparencia-activa/"/>
    <hyperlink ref="B573" r:id="rId78" display="https://twitter.com/Jem_py/status/1540348105996046336?s=20&amp;t=O7lvvj3VYWInmZc-v-aWfA"/>
    <hyperlink ref="B574" r:id="rId79" display="https://twitter.com/Jem_py/status/1540382418737123328?s=20&amp;t=O7lvvj3VYWInmZc-v-aWfA"/>
    <hyperlink ref="B575" r:id="rId80" display="https://twitter.com/Jem_py/status/1534590853729107973?s=20&amp;t=O7lvvj3VYWInmZc-v-aWfA"/>
    <hyperlink ref="B576" r:id="rId81" display="https://twitter.com/Jem_py/status/1529901235213590528?s=20&amp;t=O7lvvj3VYWInmZc-v-aWfA"/>
    <hyperlink ref="B577" r:id="rId82" display="https://twitter.com/Jem_py/status/1529556381392588800?s=20&amp;t=O7lvvj3VYWInmZc-v-aWfA"/>
    <hyperlink ref="B578" r:id="rId83" display="https://twitter.com/Jem_py/status/1522280537997688833?s=20&amp;t=O7lvvj3VYWInmZc-v-aWfA"/>
    <hyperlink ref="B579" r:id="rId84" display="https://twitter.com/Jem_py/status/1519046135708585988?s=20&amp;t=O7lvvj3VYWInmZc-v-aWfA"/>
    <hyperlink ref="B580" r:id="rId85" display="https://twitter.com/Jem_py/status/1518649007882522629?s=20&amp;t=O7lvvj3VYWInmZc-v-aWfA"/>
    <hyperlink ref="B583" r:id="rId86" display="https://m.facebook.com/story.php?story_fbid=pfbid02j2z1kY4FoRN3hdZKNt1pLFV1q6cYFSK8FtuWSvbvXwP89rbHtkHJMmsAq1H4ep9Vl&amp;id=100064749094523"/>
    <hyperlink ref="B584" r:id="rId87" display="https://www.facebook.com/100064749094523/posts/pfbid033MGeHtN43q567ivMzxqHQvhLQb3Fvb1utMnoRvSLduju8VYw4tY2FCXbGmRA2ettl/"/>
    <hyperlink ref="B585" r:id="rId88" display="https://www.facebook.com/100064749094523/posts/pfbid09Cv7Bs2Zz7PY1SaEyCfznhtSTGAzSvFsSwnt2uSGgbF12Bn6jX7LR7rMqRfXmAWhl/"/>
    <hyperlink ref="B586" r:id="rId89" display="https://m.facebook.com/story.php?story_fbid=pfbid0t4KVcweRygeEAgLS7h9qeXFNJEzhT3gicD4jBUXFUp9NnAJXJdfCi1nHno6Lz44Ql&amp;id=100064749094523"/>
    <hyperlink ref="B587" r:id="rId90" display="https://m.facebook.com/story.php?story_fbid=pfbid0vVT4i5DDASu9UuXQ7jFPUnHwaGw8DMketGUGpiiHxyQfL719FGnZThWAgmptz2Rl&amp;id=100064749094523"/>
    <hyperlink ref="B588" r:id="rId91" display="https://m.facebook.com/story.php?story_fbid=pfbid02oeSTg73RDUVpZbEbrT2VULLjdH4aknQFon4kTLMV2r547whZmPqB4HnCvX4jtSmql&amp;id=100064749094523"/>
    <hyperlink ref="B591" r:id="rId92" display="https://www.instagram.com/p/CcyG1P0r8yZ/?utm_source=ig_web_copy_link"/>
    <hyperlink ref="B592" r:id="rId93" display="https://www.instagram.com/p/Cc09GoJuN_j/?utm_source=ig_web_copy_link"/>
    <hyperlink ref="B593" r:id="rId94" display="https://www.instagram.com/p/Cd-5XPKgx72/?utm_source=ig_web_copy_link"/>
    <hyperlink ref="B594" r:id="rId95" display="https://www.instagram.com/p/Cd_oPjcOIUI/?utm_source=ig_web_copy_link"/>
    <hyperlink ref="B595" r:id="rId96" display="https://www.instagram.com/p/CeCEqGgJrne/?utm_source=ig_web_copy_link"/>
    <hyperlink ref="B596" r:id="rId97" display="https://www.instagram.com/p/CfMTpoEg3HY/?utm_source=ig_web_copy_link"/>
    <hyperlink ref="B597" r:id="rId98" display="https://www.instagram.com/p/CfMhn4urKcM/?utm_source=ig_web_copy_link"/>
    <hyperlink ref="B598" r:id="rId99" display="https://www.instagram.com/p/CfZl84SuHiV/?utm_source=ig_web_copy_link"/>
    <hyperlink ref="B604" r:id="rId100" display="https://www.instagram.com/p/CgPufaNAb1N/?utm_source=ig_web_copy_link"/>
    <hyperlink ref="B605" r:id="rId101" display="https://www.instagram.com/p/CgUcKQ3gbOW/?utm_source=ig_web_copy_link"/>
    <hyperlink ref="B606" r:id="rId102" display="https://www.instagram.com/p/CgcVg3qg8dX/?utm_source=ig_web_copy_link"/>
    <hyperlink ref="B607" r:id="rId103" display="https://www.instagram.com/p/ChU4u6RrLFS/?utm_source=ig_web_copy_link"/>
    <hyperlink ref="B608" r:id="rId104" display="https://www.instagram.com/p/Chp8pTiOxps/?utm_source=ig_web_copy_link"/>
    <hyperlink ref="B609" r:id="rId105" display="https://www.instagram.com/p/CiAuaqpAEz0/?utm_source=ig_web_copy_link"/>
    <hyperlink ref="B610" r:id="rId106" display="https://www.instagram.com/p/CiiSImQLZA3/?utm_source=ig_web_copy_link"/>
    <hyperlink ref="B611" r:id="rId107" display="https://www.instagram.com/p/Ci2lfUVg7FD/?utm_source=ig_web_copy_link"/>
    <hyperlink ref="B612" r:id="rId108" display="https://www.instagram.com/p/CjTBRldL3QS/?utm_source=ig_web_copy_link"/>
    <hyperlink ref="B615" r:id="rId109" display="https://twitter.com/Jem_py/status/1550499894879715330?s=20&amp;t=7vt0fuQ7mLH2pncqFIZHHA"/>
    <hyperlink ref="B616" r:id="rId110" display="https://twitter.com/Jem_py/status/1551610754884845569?s=20&amp;t=7vt0fuQ7mLH2pncqFIZHHA"/>
    <hyperlink ref="B617" r:id="rId111" display="https://twitter.com/Jem_py/status/1559570714683908099?s=20&amp;t=7vt0fuQ7mLH2pncqFIZHHA"/>
    <hyperlink ref="B618" r:id="rId112" display="https://twitter.com/Jem_py/status/1562536346337832966?s=20&amp;t=7vt0fuQ7mLH2pncqFIZHHA"/>
    <hyperlink ref="B619" r:id="rId113" display="https://twitter.com/Jem_py/status/1565739877232263168?s=20&amp;t=7vt0fuQ7mLH2pncqFIZHHA"/>
    <hyperlink ref="B620" r:id="rId114" display="https://twitter.com/Jem_py/status/1570462574432628738?s=20&amp;t=7vt0fuQ7mLH2pncqFIZHHA"/>
    <hyperlink ref="B621" r:id="rId115" display="https://twitter.com/Jem_py/status/1573321030596280321?s=20&amp;t=7vt0fuQ7mLH2pncqFIZHHA"/>
    <hyperlink ref="B622" r:id="rId116" display="https://twitter.com/Jem_py/status/1577324423874502657?s=20&amp;t=7vt0fuQ7mLH2pncqFIZHHA"/>
    <hyperlink ref="B624" r:id="rId117" display="https://www.facebook.com/EnjuiciamientoMagistrados/posts/418383053663328"/>
    <hyperlink ref="B625" r:id="rId118" display="https://www.facebook.com/photo.php?fbid=419689350199365&amp;set=pb.100064749094523.-2207520000..&amp;type=3"/>
    <hyperlink ref="B626" r:id="rId119" display="https://www.facebook.com/photo.php?fbid=421921153309518&amp;set=pb.100064749094523.-2207520000..&amp;type=3"/>
    <hyperlink ref="B627" r:id="rId120" display="https://www.facebook.com/photo.php?fbid=437360031765630&amp;set=pb.100064749094523.-2207520000..&amp;type=3"/>
    <hyperlink ref="B628" r:id="rId121" display="https://www.facebook.com/photo.php?fbid=442782014556765&amp;set=pb.100064749094523.-2207520000..&amp;type=3"/>
    <hyperlink ref="B629" r:id="rId122" display="https://www.facebook.com/photo.php?fbid=448975677270732&amp;set=pb.100064749094523.-2207520000..&amp;type=3"/>
    <hyperlink ref="B630" r:id="rId123" display="https://www.facebook.com/photo.php?fbid=458289933005973&amp;set=pb.100064749094523.-2207520000..&amp;type=3"/>
    <hyperlink ref="B631" r:id="rId124" display="https://www.facebook.com/photo.php?fbid=464619122373054&amp;set=pb.100064749094523.-2207520000..&amp;type=3"/>
    <hyperlink ref="B632" r:id="rId125" display="https://www.facebook.com/photo.php?fbid=473977431437223&amp;set=pb.100064749094523.-2207520000..&amp;type=3"/>
    <hyperlink ref="B639" r:id="rId126" display="https://www.instagram.com/p/CjTBRldL3QS/"/>
    <hyperlink ref="B640" r:id="rId127" display="https://www.instagram.com/p/CkGjwIYAaJo/"/>
    <hyperlink ref="B641" r:id="rId128" display="https://www.instagram.com/p/Ck8gbESrpBr/"/>
    <hyperlink ref="B642" r:id="rId129" display="https://www.instagram.com/p/ClgqVnJLkd9/"/>
    <hyperlink ref="B643" r:id="rId130" display="https://www.instagram.com/p/CmEavKxgofY/"/>
    <hyperlink ref="B644" r:id="rId131" display="https://www.instagram.com/p/CmY9DOMAH8t/"/>
    <hyperlink ref="B645" r:id="rId132" display="https://www.instagram.com/p/CmaCy0-LX7t/"/>
    <hyperlink ref="B648" r:id="rId133" display="https://twitter.com/Jem_py/status/1577324423874502657"/>
    <hyperlink ref="B649" r:id="rId134" display="https://twitter.com/Jem_py/status/1584577911046033408"/>
    <hyperlink ref="B650" r:id="rId135" display="https://twitter.com/Jem_py/status/1592173745971826689"/>
    <hyperlink ref="B651" r:id="rId136" display="https://twitter.com/Jem_py/status/1597256029452267520"/>
    <hyperlink ref="B653" r:id="rId137" display="https://twitter.com/Jem_py/status/1602290023423934467"/>
    <hyperlink ref="B655" r:id="rId138" display="https://twitter.com/Jem_py/status/1605179448718159874"/>
    <hyperlink ref="B656" r:id="rId139" display="https://twitter.com/Jem_py/status/1605207960011022336"/>
    <hyperlink ref="B657" r:id="rId140" display="https://twitter.com/Jem_py/status/1605340578967093248"/>
    <hyperlink ref="B659" r:id="rId141" display="https://www.facebook.com/photo.php?fbid=473977431437223&amp;set=pb.100064749094523.-2207520000.&amp;type=3"/>
    <hyperlink ref="B660" r:id="rId142" display="https://www.facebook.com/photo.php?fbid=482763930558573&amp;set=pb.100064749094523.-2207520000.&amp;type=3"/>
    <hyperlink ref="B661" r:id="rId143" display="https://www.facebook.com/photo.php?fbid=491177029717263&amp;set=pb.100064749094523.-2207520000.&amp;type=3"/>
    <hyperlink ref="B662" r:id="rId144" display="https://www.facebook.com/photo.php?fbid=507509734750659&amp;set=pb.100064749094523.-2207520000.&amp;type=3"/>
    <hyperlink ref="B663" r:id="rId145" display="https://www.facebook.com/photo.php?fbid=518712113630421&amp;set=pb.100064749094523.-2207520000.&amp;type=3"/>
    <hyperlink ref="B665" r:id="rId146" display="https://www.facebook.com/photo.php?fbid=537088958459403&amp;set=pb.100064749094523.-2207520000.&amp;type=3"/>
    <hyperlink ref="B666" r:id="rId147" display="https://www.facebook.com/photo.php?fbid=537174905117475&amp;set=pb.100064749094523.-2207520000.&amp;type=3"/>
    <hyperlink ref="B670" r:id="rId148" display="https://www.jem.gov.py/el-jem-cumple-100-con-la-ley-de-transparencia-activa-2/"/>
    <hyperlink ref="B671" r:id="rId149" display="https://www.jem.gov.py/el-jem-cumple-100-con-la-ley-de-transparencia-setiembre-2022/"/>
    <hyperlink ref="B672" r:id="rId150" display="https://www.jem.gov.py/informe-sobre-cumplimiento-de-la-ley-5189-14-agosto-2022/"/>
    <hyperlink ref="B673" r:id="rId151" display="https://www.jem.gov.py/informe-sobre-cumplimiento-de-la-ley-5189-14-septiembre-2022/"/>
    <hyperlink ref="F66" r:id="rId152"/>
    <hyperlink ref="F67" r:id="rId153"/>
    <hyperlink ref="F68" r:id="rId154"/>
    <hyperlink ref="F69" r:id="rId155"/>
    <hyperlink ref="F73" r:id="rId156"/>
    <hyperlink ref="F74" r:id="rId157"/>
    <hyperlink ref="F75" r:id="rId158"/>
  </hyperlinks>
  <printOptions horizontalCentered="1"/>
  <pageMargins left="0.62992125984251968" right="1.8110236220472442" top="0.74803149606299213" bottom="0.74803149606299213" header="0.31496062992125984" footer="0.31496062992125984"/>
  <pageSetup paperSize="5" orientation="landscape" r:id="rId159"/>
  <headerFooter differentOddEven="1" differentFirst="1" scaleWithDoc="0">
    <firstFooter>&amp;CVisión: Ser una institución confiable y reconocida por la aplicación de procesos transparentes, objetivos e imparciales en el cumplimiento de su rol constitucional, para el fortalecimiento del estado de derecho, en beneficio de la sociedad</firstFooter>
  </headerFooter>
  <drawing r:id="rId160"/>
  <legacyDrawing r:id="rId1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Trasparencia</cp:lastModifiedBy>
  <cp:lastPrinted>2023-01-12T15:33:57Z</cp:lastPrinted>
  <dcterms:created xsi:type="dcterms:W3CDTF">2020-06-23T19:35:00Z</dcterms:created>
  <dcterms:modified xsi:type="dcterms:W3CDTF">2023-01-13T13:55:16Z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